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vencio\13. MOROSITAT\4. REIAL DECRET 635_2014\4. PUBLICACIONS AL WEB\Publicació al web 2024\"/>
    </mc:Choice>
  </mc:AlternateContent>
  <bookViews>
    <workbookView xWindow="0" yWindow="0" windowWidth="28800" windowHeight="12300" tabRatio="906" firstSheet="8" activeTab="11"/>
  </bookViews>
  <sheets>
    <sheet name="Maig" sheetId="68" state="hidden" r:id="rId1"/>
    <sheet name="Juny" sheetId="69" state="hidden" r:id="rId2"/>
    <sheet name="Juliol" sheetId="70" state="hidden" r:id="rId3"/>
    <sheet name="Agost" sheetId="71" state="hidden" r:id="rId4"/>
    <sheet name="Setembre" sheetId="72" state="hidden" r:id="rId5"/>
    <sheet name="Octubre" sheetId="73" state="hidden" r:id="rId6"/>
    <sheet name="Novembre" sheetId="74" state="hidden" r:id="rId7"/>
    <sheet name="Desembre" sheetId="75" state="hidden" r:id="rId8"/>
    <sheet name="Gener" sheetId="39" r:id="rId9"/>
    <sheet name="Febrer" sheetId="65" r:id="rId10"/>
    <sheet name="Març" sheetId="66" r:id="rId11"/>
    <sheet name="Abril" sheetId="67" r:id="rId12"/>
    <sheet name="DIPUTACIO" sheetId="29" r:id="rId13"/>
    <sheet name="DIPSALUT" sheetId="11" r:id="rId14"/>
    <sheet name="XALOC" sheetId="12" r:id="rId15"/>
    <sheet name="CONSERVATORI" sheetId="13" r:id="rId16"/>
    <sheet name="C.D'AIGÜES CBGi" sheetId="37" r:id="rId17"/>
    <sheet name="C VIES VERDES" sheetId="15" r:id="rId18"/>
    <sheet name="C.GAVARRES" sheetId="54" r:id="rId19"/>
    <sheet name="P.TURISME" sheetId="16" r:id="rId20"/>
    <sheet name="SEMEGA" sheetId="64" r:id="rId21"/>
    <sheet name="SUMAR, S.L." sheetId="43" r:id="rId22"/>
  </sheets>
  <definedNames>
    <definedName name="_xlnm.Print_Area" localSheetId="11">Abril!$A$1:$F$15</definedName>
    <definedName name="_xlnm.Print_Area" localSheetId="3">Agost!$A$1:$F$15</definedName>
    <definedName name="_xlnm.Print_Area" localSheetId="17">'C VIES VERDES'!$A$1:$F$16</definedName>
    <definedName name="_xlnm.Print_Area" localSheetId="16">'C.D''AIGÜES CBGi'!$A$1:$F$16</definedName>
    <definedName name="_xlnm.Print_Area" localSheetId="18">'C.GAVARRES'!$A$1:$F$16</definedName>
    <definedName name="_xlnm.Print_Area" localSheetId="15">CONSERVATORI!$A$1:$F$16</definedName>
    <definedName name="_xlnm.Print_Area" localSheetId="7">Desembre!$A$1:$F$15</definedName>
    <definedName name="_xlnm.Print_Area" localSheetId="13">DIPSALUT!$A$1:$F$16</definedName>
    <definedName name="_xlnm.Print_Area" localSheetId="12">DIPUTACIO!$A$1:$F$16</definedName>
    <definedName name="_xlnm.Print_Area" localSheetId="9">Febrer!$A$1:$F$15</definedName>
    <definedName name="_xlnm.Print_Area" localSheetId="8">Gener!$A$1:$F$15</definedName>
    <definedName name="_xlnm.Print_Area" localSheetId="2">Juliol!$A$1:$F$15</definedName>
    <definedName name="_xlnm.Print_Area" localSheetId="1">Juny!$A$1:$F$15</definedName>
    <definedName name="_xlnm.Print_Area" localSheetId="0">Maig!$A$1:$F$15</definedName>
    <definedName name="_xlnm.Print_Area" localSheetId="10">Març!$A$1:$F$15</definedName>
    <definedName name="_xlnm.Print_Area" localSheetId="6">Novembre!$A$1:$F$15</definedName>
    <definedName name="_xlnm.Print_Area" localSheetId="5">Octubre!$A$1:$F$15</definedName>
    <definedName name="_xlnm.Print_Area" localSheetId="19">P.TURISME!$A$1:$F$16</definedName>
    <definedName name="_xlnm.Print_Area" localSheetId="20">SEMEGA!$A$1:$F$16</definedName>
    <definedName name="_xlnm.Print_Area" localSheetId="4">Setembre!$A$1:$F$15</definedName>
    <definedName name="_xlnm.Print_Area" localSheetId="21">'SUMAR, S.L.'!$A$1:$F$16</definedName>
    <definedName name="_xlnm.Print_Area" localSheetId="14">XALOC!$A$1:$F$16</definedName>
  </definedNames>
  <calcPr calcId="162913"/>
</workbook>
</file>

<file path=xl/calcChain.xml><?xml version="1.0" encoding="utf-8"?>
<calcChain xmlns="http://schemas.openxmlformats.org/spreadsheetml/2006/main">
  <c r="J15" i="66" l="1"/>
  <c r="F15" i="66"/>
  <c r="H5" i="39" l="1"/>
  <c r="I5" i="39"/>
  <c r="J5" i="39"/>
  <c r="H6" i="39"/>
  <c r="I6" i="39"/>
  <c r="J6" i="39" s="1"/>
  <c r="H7" i="39"/>
  <c r="I7" i="39"/>
  <c r="J7" i="39"/>
  <c r="H8" i="39"/>
  <c r="I8" i="39"/>
  <c r="J8" i="39"/>
  <c r="H9" i="39"/>
  <c r="I9" i="39"/>
  <c r="H10" i="39"/>
  <c r="I10" i="39"/>
  <c r="H11" i="39"/>
  <c r="I11" i="39"/>
  <c r="J11" i="39"/>
  <c r="H12" i="39"/>
  <c r="I12" i="39"/>
  <c r="J12" i="39" s="1"/>
  <c r="H13" i="39"/>
  <c r="J13" i="39" s="1"/>
  <c r="I13" i="39"/>
  <c r="H14" i="39"/>
  <c r="I14" i="39"/>
  <c r="J14" i="39" s="1"/>
  <c r="J10" i="39" l="1"/>
  <c r="J15" i="39" s="1"/>
  <c r="J9" i="39"/>
  <c r="F6" i="74"/>
  <c r="C15" i="68" l="1"/>
  <c r="C15" i="71" l="1"/>
  <c r="E15" i="67" l="1"/>
  <c r="C15" i="67"/>
  <c r="F11" i="67" l="1"/>
  <c r="F8" i="54" s="1"/>
  <c r="C8" i="54"/>
  <c r="D8" i="54"/>
  <c r="E8" i="54"/>
  <c r="C16" i="43" l="1"/>
  <c r="D16" i="43"/>
  <c r="E16" i="43"/>
  <c r="B16" i="43"/>
  <c r="C16" i="64"/>
  <c r="D16" i="64"/>
  <c r="E16" i="64"/>
  <c r="B16" i="64"/>
  <c r="C16" i="16"/>
  <c r="D16" i="16"/>
  <c r="E16" i="16"/>
  <c r="B16" i="16"/>
  <c r="C16" i="54"/>
  <c r="D16" i="54"/>
  <c r="E16" i="54"/>
  <c r="B16" i="54"/>
  <c r="C16" i="15"/>
  <c r="D16" i="15"/>
  <c r="E16" i="15"/>
  <c r="G16" i="15"/>
  <c r="B16" i="15"/>
  <c r="C16" i="37"/>
  <c r="D16" i="37"/>
  <c r="E16" i="37"/>
  <c r="B16" i="37"/>
  <c r="C16" i="13"/>
  <c r="D16" i="13"/>
  <c r="E16" i="13"/>
  <c r="B16" i="13"/>
  <c r="C16" i="12"/>
  <c r="D16" i="12"/>
  <c r="E16" i="12"/>
  <c r="B16" i="12"/>
  <c r="C16" i="11"/>
  <c r="D16" i="11"/>
  <c r="E16" i="11"/>
  <c r="B16" i="11"/>
  <c r="C16" i="29"/>
  <c r="D16" i="29"/>
  <c r="E16" i="29"/>
  <c r="B16" i="29"/>
  <c r="E15" i="75" l="1"/>
  <c r="C15" i="75"/>
  <c r="I14" i="75"/>
  <c r="H14" i="75"/>
  <c r="F14" i="75"/>
  <c r="F16" i="43" s="1"/>
  <c r="I13" i="75"/>
  <c r="H13" i="75"/>
  <c r="F13" i="75"/>
  <c r="F16" i="16" s="1"/>
  <c r="I12" i="75"/>
  <c r="H12" i="75"/>
  <c r="F12" i="75"/>
  <c r="F16" i="64" s="1"/>
  <c r="I11" i="75"/>
  <c r="H11" i="75"/>
  <c r="F11" i="75"/>
  <c r="F16" i="54" s="1"/>
  <c r="I10" i="75"/>
  <c r="I16" i="15" s="1"/>
  <c r="H10" i="75"/>
  <c r="H16" i="15" s="1"/>
  <c r="F10" i="75"/>
  <c r="F16" i="15" s="1"/>
  <c r="I9" i="75"/>
  <c r="H9" i="75"/>
  <c r="F9" i="75"/>
  <c r="F16" i="37" s="1"/>
  <c r="I8" i="75"/>
  <c r="H8" i="75"/>
  <c r="F8" i="75"/>
  <c r="F16" i="13" s="1"/>
  <c r="I7" i="75"/>
  <c r="H7" i="75"/>
  <c r="F7" i="75"/>
  <c r="F16" i="12" s="1"/>
  <c r="I6" i="75"/>
  <c r="H6" i="75"/>
  <c r="F6" i="75"/>
  <c r="F16" i="11" s="1"/>
  <c r="I5" i="75"/>
  <c r="H5" i="75"/>
  <c r="F5" i="75"/>
  <c r="F16" i="29" s="1"/>
  <c r="J8" i="75" l="1"/>
  <c r="J14" i="75"/>
  <c r="J10" i="75"/>
  <c r="J6" i="75"/>
  <c r="J12" i="75"/>
  <c r="J7" i="75"/>
  <c r="J11" i="75"/>
  <c r="J5" i="75"/>
  <c r="J9" i="75"/>
  <c r="J13" i="75"/>
  <c r="C15" i="43"/>
  <c r="D15" i="43"/>
  <c r="E15" i="43"/>
  <c r="B15" i="43"/>
  <c r="C15" i="64"/>
  <c r="D15" i="64"/>
  <c r="E15" i="64"/>
  <c r="B15" i="64"/>
  <c r="C15" i="16"/>
  <c r="D15" i="16"/>
  <c r="E15" i="16"/>
  <c r="B15" i="16"/>
  <c r="C15" i="54"/>
  <c r="D15" i="54"/>
  <c r="E15" i="54"/>
  <c r="B15" i="54"/>
  <c r="C15" i="15"/>
  <c r="D15" i="15"/>
  <c r="E15" i="15"/>
  <c r="B15" i="15"/>
  <c r="C15" i="37"/>
  <c r="D15" i="37"/>
  <c r="E15" i="37"/>
  <c r="B15" i="37"/>
  <c r="C15" i="13"/>
  <c r="D15" i="13"/>
  <c r="E15" i="13"/>
  <c r="B15" i="13"/>
  <c r="C15" i="12"/>
  <c r="D15" i="12"/>
  <c r="E15" i="12"/>
  <c r="B15" i="12"/>
  <c r="C15" i="11"/>
  <c r="D15" i="11"/>
  <c r="E15" i="11"/>
  <c r="B15" i="11"/>
  <c r="C15" i="29"/>
  <c r="D15" i="29"/>
  <c r="E15" i="29"/>
  <c r="B15" i="29"/>
  <c r="F5" i="74"/>
  <c r="F15" i="29" s="1"/>
  <c r="J15" i="75" l="1"/>
  <c r="F15" i="75" s="1"/>
  <c r="E15" i="74"/>
  <c r="C15" i="74"/>
  <c r="I14" i="74"/>
  <c r="H14" i="74"/>
  <c r="F14" i="74"/>
  <c r="F15" i="43" s="1"/>
  <c r="I13" i="74"/>
  <c r="H13" i="74"/>
  <c r="F13" i="74"/>
  <c r="F15" i="16" s="1"/>
  <c r="I12" i="74"/>
  <c r="H12" i="74"/>
  <c r="F12" i="74"/>
  <c r="F15" i="64" s="1"/>
  <c r="I11" i="74"/>
  <c r="H11" i="74"/>
  <c r="F11" i="74"/>
  <c r="F15" i="54" s="1"/>
  <c r="I10" i="74"/>
  <c r="H10" i="74"/>
  <c r="F10" i="74"/>
  <c r="F15" i="15" s="1"/>
  <c r="I9" i="74"/>
  <c r="H9" i="74"/>
  <c r="F9" i="74"/>
  <c r="F15" i="37" s="1"/>
  <c r="I8" i="74"/>
  <c r="H8" i="74"/>
  <c r="F8" i="74"/>
  <c r="F15" i="13" s="1"/>
  <c r="I7" i="74"/>
  <c r="H7" i="74"/>
  <c r="F7" i="74"/>
  <c r="F15" i="12" s="1"/>
  <c r="I6" i="74"/>
  <c r="H6" i="74"/>
  <c r="F15" i="11"/>
  <c r="I5" i="74"/>
  <c r="H5" i="74"/>
  <c r="J7" i="74" l="1"/>
  <c r="J11" i="74"/>
  <c r="J5" i="74"/>
  <c r="J9" i="74"/>
  <c r="J13" i="74"/>
  <c r="J6" i="74"/>
  <c r="J10" i="74"/>
  <c r="J14" i="74"/>
  <c r="J8" i="74"/>
  <c r="J12" i="74"/>
  <c r="C14" i="43"/>
  <c r="D14" i="43"/>
  <c r="E14" i="43"/>
  <c r="B14" i="43"/>
  <c r="C14" i="64"/>
  <c r="D14" i="64"/>
  <c r="E14" i="64"/>
  <c r="B14" i="64"/>
  <c r="C14" i="16"/>
  <c r="D14" i="16"/>
  <c r="E14" i="16"/>
  <c r="B14" i="16"/>
  <c r="C14" i="54"/>
  <c r="D14" i="54"/>
  <c r="E14" i="54"/>
  <c r="B14" i="54"/>
  <c r="C14" i="15"/>
  <c r="D14" i="15"/>
  <c r="E14" i="15"/>
  <c r="B14" i="15"/>
  <c r="C14" i="37"/>
  <c r="D14" i="37"/>
  <c r="E14" i="37"/>
  <c r="B14" i="37"/>
  <c r="C14" i="13"/>
  <c r="D14" i="13"/>
  <c r="E14" i="13"/>
  <c r="B14" i="13"/>
  <c r="C14" i="12"/>
  <c r="D14" i="12"/>
  <c r="E14" i="12"/>
  <c r="B14" i="12"/>
  <c r="C14" i="11"/>
  <c r="D14" i="11"/>
  <c r="E14" i="11"/>
  <c r="B14" i="11"/>
  <c r="C14" i="29"/>
  <c r="D14" i="29"/>
  <c r="E14" i="29"/>
  <c r="B14" i="29"/>
  <c r="J15" i="74" l="1"/>
  <c r="F15" i="74" s="1"/>
  <c r="E15" i="73"/>
  <c r="C15" i="73"/>
  <c r="I14" i="73"/>
  <c r="H14" i="73"/>
  <c r="F14" i="73"/>
  <c r="F14" i="43" s="1"/>
  <c r="I13" i="73"/>
  <c r="H13" i="73"/>
  <c r="F13" i="73"/>
  <c r="F14" i="16" s="1"/>
  <c r="I12" i="73"/>
  <c r="H12" i="73"/>
  <c r="F12" i="73"/>
  <c r="F14" i="64" s="1"/>
  <c r="I11" i="73"/>
  <c r="H11" i="73"/>
  <c r="F11" i="73"/>
  <c r="F14" i="54" s="1"/>
  <c r="I10" i="73"/>
  <c r="H10" i="73"/>
  <c r="F10" i="73"/>
  <c r="F14" i="15" s="1"/>
  <c r="I9" i="73"/>
  <c r="H9" i="73"/>
  <c r="F9" i="73"/>
  <c r="F14" i="37" s="1"/>
  <c r="I8" i="73"/>
  <c r="H8" i="73"/>
  <c r="F8" i="73"/>
  <c r="F14" i="13" s="1"/>
  <c r="I7" i="73"/>
  <c r="H7" i="73"/>
  <c r="F7" i="73"/>
  <c r="F14" i="12" s="1"/>
  <c r="I6" i="73"/>
  <c r="H6" i="73"/>
  <c r="F6" i="73"/>
  <c r="F14" i="11" s="1"/>
  <c r="I5" i="73"/>
  <c r="H5" i="73"/>
  <c r="F5" i="73"/>
  <c r="F14" i="29" s="1"/>
  <c r="J14" i="73" l="1"/>
  <c r="J10" i="73"/>
  <c r="J8" i="73"/>
  <c r="J6" i="73"/>
  <c r="J12" i="73"/>
  <c r="J7" i="73"/>
  <c r="J11" i="73"/>
  <c r="J5" i="73"/>
  <c r="J9" i="73"/>
  <c r="J13" i="73"/>
  <c r="C13" i="43"/>
  <c r="D13" i="43"/>
  <c r="E13" i="43"/>
  <c r="B13" i="43"/>
  <c r="C13" i="64"/>
  <c r="D13" i="64"/>
  <c r="E13" i="64"/>
  <c r="B13" i="64"/>
  <c r="C13" i="16"/>
  <c r="D13" i="16"/>
  <c r="E13" i="16"/>
  <c r="B13" i="16"/>
  <c r="C13" i="54"/>
  <c r="D13" i="54"/>
  <c r="E13" i="54"/>
  <c r="B13" i="54"/>
  <c r="C13" i="15"/>
  <c r="D13" i="15"/>
  <c r="E13" i="15"/>
  <c r="B13" i="15"/>
  <c r="C13" i="37"/>
  <c r="D13" i="37"/>
  <c r="E13" i="37"/>
  <c r="B13" i="37"/>
  <c r="C13" i="13"/>
  <c r="D13" i="13"/>
  <c r="E13" i="13"/>
  <c r="B13" i="13"/>
  <c r="C13" i="12"/>
  <c r="D13" i="12"/>
  <c r="E13" i="12"/>
  <c r="B13" i="12"/>
  <c r="C13" i="11"/>
  <c r="D13" i="11"/>
  <c r="E13" i="11"/>
  <c r="B13" i="11"/>
  <c r="C13" i="29"/>
  <c r="D13" i="29"/>
  <c r="E13" i="29"/>
  <c r="B13" i="29"/>
  <c r="J15" i="73" l="1"/>
  <c r="F15" i="73" s="1"/>
  <c r="E15" i="72"/>
  <c r="C15" i="72"/>
  <c r="I14" i="72"/>
  <c r="H14" i="72"/>
  <c r="F14" i="72"/>
  <c r="F13" i="43" s="1"/>
  <c r="I13" i="72"/>
  <c r="H13" i="72"/>
  <c r="F13" i="72"/>
  <c r="F13" i="16" s="1"/>
  <c r="I12" i="72"/>
  <c r="H12" i="72"/>
  <c r="F12" i="72"/>
  <c r="F13" i="64" s="1"/>
  <c r="I11" i="72"/>
  <c r="H11" i="72"/>
  <c r="F11" i="72"/>
  <c r="F13" i="54" s="1"/>
  <c r="I10" i="72"/>
  <c r="H10" i="72"/>
  <c r="F10" i="72"/>
  <c r="F13" i="15" s="1"/>
  <c r="I9" i="72"/>
  <c r="H9" i="72"/>
  <c r="F9" i="72"/>
  <c r="F13" i="37" s="1"/>
  <c r="I8" i="72"/>
  <c r="H8" i="72"/>
  <c r="F8" i="72"/>
  <c r="F13" i="13" s="1"/>
  <c r="I7" i="72"/>
  <c r="H7" i="72"/>
  <c r="F7" i="72"/>
  <c r="F13" i="12" s="1"/>
  <c r="I6" i="72"/>
  <c r="H6" i="72"/>
  <c r="F6" i="72"/>
  <c r="F13" i="11" s="1"/>
  <c r="I5" i="72"/>
  <c r="H5" i="72"/>
  <c r="F5" i="72"/>
  <c r="F13" i="29" s="1"/>
  <c r="J7" i="72" l="1"/>
  <c r="J11" i="72"/>
  <c r="J9" i="72"/>
  <c r="J13" i="72"/>
  <c r="J8" i="72"/>
  <c r="J5" i="72"/>
  <c r="J12" i="72"/>
  <c r="J6" i="72"/>
  <c r="J10" i="72"/>
  <c r="J14" i="72"/>
  <c r="C12" i="43"/>
  <c r="D12" i="43"/>
  <c r="E12" i="43"/>
  <c r="B12" i="43"/>
  <c r="C12" i="64"/>
  <c r="D12" i="64"/>
  <c r="E12" i="64"/>
  <c r="B12" i="64"/>
  <c r="C12" i="16"/>
  <c r="D12" i="16"/>
  <c r="E12" i="16"/>
  <c r="B12" i="16"/>
  <c r="C12" i="54"/>
  <c r="D12" i="54"/>
  <c r="E12" i="54"/>
  <c r="B12" i="54"/>
  <c r="C12" i="15"/>
  <c r="D12" i="15"/>
  <c r="E12" i="15"/>
  <c r="B12" i="15"/>
  <c r="C12" i="37"/>
  <c r="D12" i="37"/>
  <c r="E12" i="37"/>
  <c r="B12" i="37"/>
  <c r="C12" i="13"/>
  <c r="D12" i="13"/>
  <c r="E12" i="13"/>
  <c r="B12" i="13"/>
  <c r="C12" i="12"/>
  <c r="D12" i="12"/>
  <c r="E12" i="12"/>
  <c r="B12" i="12"/>
  <c r="C12" i="11"/>
  <c r="D12" i="11"/>
  <c r="E12" i="11"/>
  <c r="B12" i="11"/>
  <c r="C12" i="29"/>
  <c r="D12" i="29"/>
  <c r="E12" i="29"/>
  <c r="B12" i="29"/>
  <c r="J15" i="72" l="1"/>
  <c r="F15" i="72" s="1"/>
  <c r="E15" i="71"/>
  <c r="I14" i="71"/>
  <c r="H14" i="71"/>
  <c r="F14" i="71"/>
  <c r="F12" i="43" s="1"/>
  <c r="I13" i="71"/>
  <c r="H13" i="71"/>
  <c r="F13" i="71"/>
  <c r="F12" i="16" s="1"/>
  <c r="I12" i="71"/>
  <c r="H12" i="71"/>
  <c r="F12" i="71"/>
  <c r="F12" i="64" s="1"/>
  <c r="I11" i="71"/>
  <c r="H11" i="71"/>
  <c r="F11" i="71"/>
  <c r="F12" i="54" s="1"/>
  <c r="I10" i="71"/>
  <c r="H10" i="71"/>
  <c r="F10" i="71"/>
  <c r="F12" i="15" s="1"/>
  <c r="I9" i="71"/>
  <c r="H9" i="71"/>
  <c r="F9" i="71"/>
  <c r="F12" i="37" s="1"/>
  <c r="I8" i="71"/>
  <c r="H8" i="71"/>
  <c r="F8" i="71"/>
  <c r="F12" i="13" s="1"/>
  <c r="I7" i="71"/>
  <c r="H7" i="71"/>
  <c r="F7" i="71"/>
  <c r="F12" i="12" s="1"/>
  <c r="I6" i="71"/>
  <c r="H6" i="71"/>
  <c r="F6" i="71"/>
  <c r="F12" i="11" s="1"/>
  <c r="I5" i="71"/>
  <c r="H5" i="71"/>
  <c r="F5" i="71"/>
  <c r="F12" i="29" s="1"/>
  <c r="J13" i="71" l="1"/>
  <c r="J7" i="71"/>
  <c r="J11" i="71"/>
  <c r="J9" i="71"/>
  <c r="J5" i="71"/>
  <c r="J6" i="71"/>
  <c r="J10" i="71"/>
  <c r="J14" i="71"/>
  <c r="J8" i="71"/>
  <c r="J12" i="71"/>
  <c r="C11" i="43"/>
  <c r="D11" i="43"/>
  <c r="E11" i="43"/>
  <c r="B11" i="43"/>
  <c r="C11" i="64"/>
  <c r="D11" i="64"/>
  <c r="E11" i="64"/>
  <c r="B11" i="64"/>
  <c r="C11" i="16"/>
  <c r="D11" i="16"/>
  <c r="E11" i="16"/>
  <c r="B11" i="16"/>
  <c r="C11" i="54"/>
  <c r="D11" i="54"/>
  <c r="E11" i="54"/>
  <c r="B11" i="54"/>
  <c r="C11" i="15"/>
  <c r="D11" i="15"/>
  <c r="E11" i="15"/>
  <c r="B11" i="15"/>
  <c r="C11" i="37"/>
  <c r="D11" i="37"/>
  <c r="E11" i="37"/>
  <c r="B11" i="37"/>
  <c r="C11" i="13"/>
  <c r="D11" i="13"/>
  <c r="E11" i="13"/>
  <c r="B11" i="13"/>
  <c r="C11" i="12"/>
  <c r="D11" i="12"/>
  <c r="E11" i="12"/>
  <c r="B11" i="12"/>
  <c r="C11" i="11"/>
  <c r="D11" i="11"/>
  <c r="E11" i="11"/>
  <c r="B11" i="11"/>
  <c r="C11" i="29"/>
  <c r="D11" i="29"/>
  <c r="E11" i="29"/>
  <c r="B11" i="29"/>
  <c r="J15" i="71" l="1"/>
  <c r="F15" i="71" s="1"/>
  <c r="E15" i="70"/>
  <c r="C15" i="70"/>
  <c r="I14" i="70"/>
  <c r="H14" i="70"/>
  <c r="F14" i="70"/>
  <c r="F11" i="43" s="1"/>
  <c r="I13" i="70"/>
  <c r="H13" i="70"/>
  <c r="F13" i="70"/>
  <c r="F11" i="16" s="1"/>
  <c r="I12" i="70"/>
  <c r="H12" i="70"/>
  <c r="F12" i="70"/>
  <c r="F11" i="64" s="1"/>
  <c r="I11" i="70"/>
  <c r="H11" i="70"/>
  <c r="F11" i="70"/>
  <c r="F11" i="54" s="1"/>
  <c r="I10" i="70"/>
  <c r="H10" i="70"/>
  <c r="F10" i="70"/>
  <c r="F11" i="15" s="1"/>
  <c r="I9" i="70"/>
  <c r="H9" i="70"/>
  <c r="F9" i="70"/>
  <c r="F11" i="37" s="1"/>
  <c r="I8" i="70"/>
  <c r="H8" i="70"/>
  <c r="F8" i="70"/>
  <c r="F11" i="13" s="1"/>
  <c r="I7" i="70"/>
  <c r="H7" i="70"/>
  <c r="F7" i="70"/>
  <c r="F11" i="12" s="1"/>
  <c r="I6" i="70"/>
  <c r="H6" i="70"/>
  <c r="F6" i="70"/>
  <c r="F11" i="11" s="1"/>
  <c r="I5" i="70"/>
  <c r="H5" i="70"/>
  <c r="F5" i="70"/>
  <c r="F11" i="29" s="1"/>
  <c r="J6" i="70" l="1"/>
  <c r="J14" i="70"/>
  <c r="J10" i="70"/>
  <c r="J5" i="70"/>
  <c r="J9" i="70"/>
  <c r="J13" i="70"/>
  <c r="J8" i="70"/>
  <c r="J12" i="70"/>
  <c r="J7" i="70"/>
  <c r="J11" i="70"/>
  <c r="C10" i="43"/>
  <c r="D10" i="43"/>
  <c r="E10" i="43"/>
  <c r="B10" i="43"/>
  <c r="J15" i="70" l="1"/>
  <c r="F15" i="70" s="1"/>
  <c r="C10" i="64"/>
  <c r="D10" i="64"/>
  <c r="E10" i="64"/>
  <c r="B10" i="64"/>
  <c r="C10" i="54"/>
  <c r="D10" i="54"/>
  <c r="E10" i="54"/>
  <c r="B10" i="54"/>
  <c r="C10" i="15"/>
  <c r="D10" i="15"/>
  <c r="E10" i="15"/>
  <c r="B10" i="15"/>
  <c r="C10" i="37"/>
  <c r="D10" i="37"/>
  <c r="E10" i="37"/>
  <c r="B10" i="37"/>
  <c r="C10" i="13"/>
  <c r="D10" i="13"/>
  <c r="E10" i="13"/>
  <c r="B10" i="13"/>
  <c r="C10" i="12"/>
  <c r="D10" i="12"/>
  <c r="E10" i="12"/>
  <c r="B10" i="12"/>
  <c r="C10" i="11"/>
  <c r="D10" i="11"/>
  <c r="E10" i="11"/>
  <c r="B10" i="11"/>
  <c r="C10" i="29"/>
  <c r="D10" i="29"/>
  <c r="E10" i="29"/>
  <c r="B10" i="29"/>
  <c r="C10" i="16" l="1"/>
  <c r="D10" i="16"/>
  <c r="E10" i="16"/>
  <c r="B10" i="16"/>
  <c r="E15" i="69" l="1"/>
  <c r="C15" i="69"/>
  <c r="I14" i="69"/>
  <c r="H14" i="69"/>
  <c r="F14" i="69"/>
  <c r="F10" i="43" s="1"/>
  <c r="I13" i="69"/>
  <c r="H13" i="69"/>
  <c r="F13" i="69"/>
  <c r="F10" i="16" s="1"/>
  <c r="I12" i="69"/>
  <c r="H12" i="69"/>
  <c r="F12" i="69"/>
  <c r="F10" i="64" s="1"/>
  <c r="I11" i="69"/>
  <c r="H11" i="69"/>
  <c r="F11" i="69"/>
  <c r="F10" i="54" s="1"/>
  <c r="I10" i="69"/>
  <c r="H10" i="69"/>
  <c r="F10" i="69"/>
  <c r="F10" i="15" s="1"/>
  <c r="I9" i="69"/>
  <c r="H9" i="69"/>
  <c r="F9" i="69"/>
  <c r="F10" i="37" s="1"/>
  <c r="I8" i="69"/>
  <c r="H8" i="69"/>
  <c r="F8" i="69"/>
  <c r="F10" i="13" s="1"/>
  <c r="I7" i="69"/>
  <c r="H7" i="69"/>
  <c r="F7" i="69"/>
  <c r="F10" i="12" s="1"/>
  <c r="I6" i="69"/>
  <c r="H6" i="69"/>
  <c r="F6" i="69"/>
  <c r="F10" i="11" s="1"/>
  <c r="I5" i="69"/>
  <c r="H5" i="69"/>
  <c r="F5" i="69"/>
  <c r="F10" i="29" s="1"/>
  <c r="J10" i="69" l="1"/>
  <c r="J6" i="69"/>
  <c r="J14" i="69"/>
  <c r="J5" i="69"/>
  <c r="J9" i="69"/>
  <c r="J13" i="69"/>
  <c r="J8" i="69"/>
  <c r="J12" i="69"/>
  <c r="J7" i="69"/>
  <c r="J11" i="69"/>
  <c r="C9" i="43"/>
  <c r="D9" i="43"/>
  <c r="E9" i="43"/>
  <c r="B9" i="43"/>
  <c r="C9" i="64"/>
  <c r="D9" i="64"/>
  <c r="E9" i="64"/>
  <c r="B9" i="64"/>
  <c r="C9" i="16"/>
  <c r="D9" i="16"/>
  <c r="E9" i="16"/>
  <c r="B9" i="16"/>
  <c r="C9" i="54"/>
  <c r="D9" i="54"/>
  <c r="E9" i="54"/>
  <c r="B9" i="54"/>
  <c r="C9" i="15"/>
  <c r="D9" i="15"/>
  <c r="E9" i="15"/>
  <c r="B9" i="15"/>
  <c r="C9" i="37"/>
  <c r="D9" i="37"/>
  <c r="E9" i="37"/>
  <c r="B9" i="37"/>
  <c r="C9" i="13"/>
  <c r="D9" i="13"/>
  <c r="E9" i="13"/>
  <c r="B9" i="13"/>
  <c r="C9" i="12"/>
  <c r="D9" i="12"/>
  <c r="E9" i="12"/>
  <c r="B9" i="12"/>
  <c r="C9" i="11"/>
  <c r="D9" i="11"/>
  <c r="E9" i="11"/>
  <c r="B9" i="11"/>
  <c r="C9" i="29"/>
  <c r="D9" i="29"/>
  <c r="E9" i="29"/>
  <c r="B9" i="29"/>
  <c r="J15" i="69" l="1"/>
  <c r="F15" i="69" s="1"/>
  <c r="F11" i="68"/>
  <c r="F9" i="54" s="1"/>
  <c r="E15" i="68" l="1"/>
  <c r="I14" i="68"/>
  <c r="H14" i="68"/>
  <c r="F14" i="68"/>
  <c r="F9" i="43" s="1"/>
  <c r="I13" i="68"/>
  <c r="H13" i="68"/>
  <c r="F13" i="68"/>
  <c r="F9" i="16" s="1"/>
  <c r="I12" i="68"/>
  <c r="H12" i="68"/>
  <c r="F12" i="68"/>
  <c r="F9" i="64" s="1"/>
  <c r="I11" i="68"/>
  <c r="H11" i="68"/>
  <c r="I10" i="68"/>
  <c r="H10" i="68"/>
  <c r="F10" i="68"/>
  <c r="F9" i="15" s="1"/>
  <c r="I9" i="68"/>
  <c r="H9" i="68"/>
  <c r="F9" i="68"/>
  <c r="F9" i="37" s="1"/>
  <c r="I8" i="68"/>
  <c r="H8" i="68"/>
  <c r="F8" i="68"/>
  <c r="F9" i="13" s="1"/>
  <c r="I7" i="68"/>
  <c r="H7" i="68"/>
  <c r="F7" i="68"/>
  <c r="F9" i="12" s="1"/>
  <c r="I6" i="68"/>
  <c r="H6" i="68"/>
  <c r="F6" i="68"/>
  <c r="F9" i="11" s="1"/>
  <c r="I5" i="68"/>
  <c r="H5" i="68"/>
  <c r="F5" i="68"/>
  <c r="F9" i="29" s="1"/>
  <c r="J11" i="68" l="1"/>
  <c r="J12" i="68"/>
  <c r="J8" i="68"/>
  <c r="J5" i="68"/>
  <c r="J14" i="68"/>
  <c r="J9" i="68"/>
  <c r="J7" i="68"/>
  <c r="J6" i="68"/>
  <c r="J10" i="68"/>
  <c r="J13" i="68"/>
  <c r="C8" i="43"/>
  <c r="D8" i="43"/>
  <c r="E8" i="43"/>
  <c r="B8" i="43"/>
  <c r="C8" i="64"/>
  <c r="D8" i="64"/>
  <c r="E8" i="64"/>
  <c r="B8" i="64"/>
  <c r="C8" i="16"/>
  <c r="D8" i="16"/>
  <c r="E8" i="16"/>
  <c r="B8" i="16"/>
  <c r="B8" i="54"/>
  <c r="C8" i="15"/>
  <c r="D8" i="15"/>
  <c r="E8" i="15"/>
  <c r="B8" i="15"/>
  <c r="C8" i="37"/>
  <c r="D8" i="37"/>
  <c r="E8" i="37"/>
  <c r="B8" i="37"/>
  <c r="C8" i="13"/>
  <c r="D8" i="13"/>
  <c r="E8" i="13"/>
  <c r="B8" i="13"/>
  <c r="C8" i="12"/>
  <c r="D8" i="12"/>
  <c r="E8" i="12"/>
  <c r="B8" i="12"/>
  <c r="C8" i="11"/>
  <c r="D8" i="11"/>
  <c r="E8" i="11"/>
  <c r="B8" i="11"/>
  <c r="C8" i="29"/>
  <c r="D8" i="29"/>
  <c r="E8" i="29"/>
  <c r="B8" i="29"/>
  <c r="J15" i="68" l="1"/>
  <c r="F15" i="68" s="1"/>
  <c r="I14" i="67"/>
  <c r="H14" i="67"/>
  <c r="F14" i="67"/>
  <c r="F8" i="43" s="1"/>
  <c r="I13" i="67"/>
  <c r="H13" i="67"/>
  <c r="F13" i="67"/>
  <c r="F8" i="16" s="1"/>
  <c r="I12" i="67"/>
  <c r="H12" i="67"/>
  <c r="F12" i="67"/>
  <c r="F8" i="64" s="1"/>
  <c r="I11" i="67"/>
  <c r="H11" i="67"/>
  <c r="I10" i="67"/>
  <c r="H10" i="67"/>
  <c r="F10" i="67"/>
  <c r="F8" i="15" s="1"/>
  <c r="I9" i="67"/>
  <c r="H9" i="67"/>
  <c r="F9" i="67"/>
  <c r="F8" i="37" s="1"/>
  <c r="I8" i="67"/>
  <c r="H8" i="67"/>
  <c r="F8" i="67"/>
  <c r="F8" i="13" s="1"/>
  <c r="I7" i="67"/>
  <c r="H7" i="67"/>
  <c r="F7" i="67"/>
  <c r="F8" i="12" s="1"/>
  <c r="I6" i="67"/>
  <c r="H6" i="67"/>
  <c r="F6" i="67"/>
  <c r="F8" i="11" s="1"/>
  <c r="I5" i="67"/>
  <c r="H5" i="67"/>
  <c r="F5" i="67"/>
  <c r="F8" i="29" s="1"/>
  <c r="J12" i="67" l="1"/>
  <c r="J14" i="67"/>
  <c r="J10" i="67"/>
  <c r="J11" i="67"/>
  <c r="J6" i="67"/>
  <c r="J13" i="67"/>
  <c r="J9" i="67"/>
  <c r="J7" i="67"/>
  <c r="J8" i="67"/>
  <c r="J5" i="67"/>
  <c r="C7" i="43"/>
  <c r="D7" i="43"/>
  <c r="E7" i="43"/>
  <c r="B7" i="43"/>
  <c r="C7" i="64"/>
  <c r="D7" i="64"/>
  <c r="E7" i="64"/>
  <c r="B7" i="64"/>
  <c r="C7" i="16"/>
  <c r="D7" i="16"/>
  <c r="E7" i="16"/>
  <c r="B7" i="16"/>
  <c r="C7" i="54"/>
  <c r="D7" i="54"/>
  <c r="E7" i="54"/>
  <c r="B7" i="54"/>
  <c r="C7" i="15"/>
  <c r="D7" i="15"/>
  <c r="E7" i="15"/>
  <c r="B7" i="15"/>
  <c r="C7" i="37"/>
  <c r="D7" i="37"/>
  <c r="E7" i="37"/>
  <c r="B7" i="37"/>
  <c r="C7" i="13"/>
  <c r="D7" i="13"/>
  <c r="E7" i="13"/>
  <c r="B7" i="13"/>
  <c r="C7" i="12"/>
  <c r="D7" i="12"/>
  <c r="E7" i="12"/>
  <c r="B7" i="12"/>
  <c r="C7" i="11"/>
  <c r="D7" i="11"/>
  <c r="E7" i="11"/>
  <c r="B7" i="11"/>
  <c r="C7" i="29"/>
  <c r="D7" i="29"/>
  <c r="E7" i="29"/>
  <c r="B7" i="29"/>
  <c r="J15" i="67" l="1"/>
  <c r="F15" i="67" s="1"/>
  <c r="E15" i="66"/>
  <c r="C15" i="66"/>
  <c r="I14" i="66"/>
  <c r="H14" i="66"/>
  <c r="F14" i="66"/>
  <c r="F7" i="43" s="1"/>
  <c r="I13" i="66"/>
  <c r="H13" i="66"/>
  <c r="F13" i="66"/>
  <c r="F7" i="16" s="1"/>
  <c r="I12" i="66"/>
  <c r="H12" i="66"/>
  <c r="F12" i="66"/>
  <c r="I11" i="66"/>
  <c r="H11" i="66"/>
  <c r="F11" i="66"/>
  <c r="F7" i="54" s="1"/>
  <c r="I10" i="66"/>
  <c r="H10" i="66"/>
  <c r="F10" i="66"/>
  <c r="F7" i="15" s="1"/>
  <c r="I9" i="66"/>
  <c r="H9" i="66"/>
  <c r="F9" i="66"/>
  <c r="F7" i="37" s="1"/>
  <c r="I8" i="66"/>
  <c r="H8" i="66"/>
  <c r="F8" i="66"/>
  <c r="F7" i="13" s="1"/>
  <c r="I7" i="66"/>
  <c r="H7" i="66"/>
  <c r="F7" i="66"/>
  <c r="F7" i="12" s="1"/>
  <c r="I6" i="66"/>
  <c r="H6" i="66"/>
  <c r="F6" i="66"/>
  <c r="F7" i="11" s="1"/>
  <c r="I5" i="66"/>
  <c r="H5" i="66"/>
  <c r="F5" i="66"/>
  <c r="F7" i="29" s="1"/>
  <c r="F7" i="64" l="1"/>
  <c r="J9" i="66"/>
  <c r="J13" i="66"/>
  <c r="J12" i="66"/>
  <c r="J8" i="66"/>
  <c r="J5" i="66"/>
  <c r="J7" i="66"/>
  <c r="J11" i="66"/>
  <c r="J6" i="66"/>
  <c r="J10" i="66"/>
  <c r="J14" i="66"/>
  <c r="C6" i="43"/>
  <c r="D6" i="43"/>
  <c r="E6" i="43"/>
  <c r="B6" i="43"/>
  <c r="C6" i="64"/>
  <c r="D6" i="64"/>
  <c r="E6" i="64"/>
  <c r="B6" i="64"/>
  <c r="C6" i="16"/>
  <c r="D6" i="16"/>
  <c r="E6" i="16"/>
  <c r="B6" i="16"/>
  <c r="C6" i="54"/>
  <c r="D6" i="54"/>
  <c r="E6" i="54"/>
  <c r="B6" i="54"/>
  <c r="C6" i="15"/>
  <c r="D6" i="15"/>
  <c r="E6" i="15"/>
  <c r="B6" i="15"/>
  <c r="C6" i="37"/>
  <c r="D6" i="37"/>
  <c r="E6" i="37"/>
  <c r="B6" i="37"/>
  <c r="C6" i="13"/>
  <c r="D6" i="13"/>
  <c r="E6" i="13"/>
  <c r="B6" i="13"/>
  <c r="C6" i="12"/>
  <c r="D6" i="12"/>
  <c r="E6" i="12"/>
  <c r="B6" i="12"/>
  <c r="C6" i="11"/>
  <c r="D6" i="11"/>
  <c r="E6" i="11"/>
  <c r="B6" i="11"/>
  <c r="C6" i="29"/>
  <c r="D6" i="29"/>
  <c r="E6" i="29"/>
  <c r="B6" i="29"/>
  <c r="F5" i="65" l="1"/>
  <c r="F6" i="29" s="1"/>
  <c r="F6" i="65"/>
  <c r="F6" i="11" s="1"/>
  <c r="E15" i="65" l="1"/>
  <c r="C15" i="65"/>
  <c r="I14" i="65"/>
  <c r="H14" i="65"/>
  <c r="F14" i="65"/>
  <c r="F6" i="43" s="1"/>
  <c r="I13" i="65"/>
  <c r="H13" i="65"/>
  <c r="F13" i="65"/>
  <c r="F6" i="16" s="1"/>
  <c r="I12" i="65"/>
  <c r="H12" i="65"/>
  <c r="F12" i="65"/>
  <c r="F6" i="64" s="1"/>
  <c r="I11" i="65"/>
  <c r="H11" i="65"/>
  <c r="F11" i="65"/>
  <c r="F6" i="54" s="1"/>
  <c r="I10" i="65"/>
  <c r="H10" i="65"/>
  <c r="F10" i="65"/>
  <c r="F6" i="15" s="1"/>
  <c r="I9" i="65"/>
  <c r="H9" i="65"/>
  <c r="F9" i="65"/>
  <c r="F6" i="37" s="1"/>
  <c r="I8" i="65"/>
  <c r="H8" i="65"/>
  <c r="F8" i="65"/>
  <c r="F6" i="13" s="1"/>
  <c r="I7" i="65"/>
  <c r="H7" i="65"/>
  <c r="F7" i="65"/>
  <c r="F6" i="12" s="1"/>
  <c r="I6" i="65"/>
  <c r="H6" i="65"/>
  <c r="I5" i="65"/>
  <c r="H5" i="65"/>
  <c r="J14" i="65" l="1"/>
  <c r="J13" i="65"/>
  <c r="J12" i="65"/>
  <c r="J10" i="65"/>
  <c r="J8" i="65"/>
  <c r="J6" i="65"/>
  <c r="J5" i="65"/>
  <c r="J9" i="65"/>
  <c r="J7" i="65"/>
  <c r="J11" i="65"/>
  <c r="C5" i="43"/>
  <c r="D5" i="43"/>
  <c r="E5" i="43"/>
  <c r="B5" i="43"/>
  <c r="C5" i="64"/>
  <c r="D5" i="64"/>
  <c r="E5" i="64"/>
  <c r="B5" i="64"/>
  <c r="C5" i="16"/>
  <c r="D5" i="16"/>
  <c r="E5" i="16"/>
  <c r="B5" i="16"/>
  <c r="C5" i="54"/>
  <c r="D5" i="54"/>
  <c r="E5" i="54"/>
  <c r="B5" i="54"/>
  <c r="C5" i="15"/>
  <c r="D5" i="15"/>
  <c r="E5" i="15"/>
  <c r="B5" i="15"/>
  <c r="C5" i="37"/>
  <c r="D5" i="37"/>
  <c r="E5" i="37"/>
  <c r="B5" i="37"/>
  <c r="C5" i="13"/>
  <c r="D5" i="13"/>
  <c r="E5" i="13"/>
  <c r="B5" i="13"/>
  <c r="C5" i="12"/>
  <c r="D5" i="12"/>
  <c r="E5" i="12"/>
  <c r="B5" i="12"/>
  <c r="C5" i="11"/>
  <c r="D5" i="11"/>
  <c r="E5" i="11"/>
  <c r="B5" i="11"/>
  <c r="C5" i="29"/>
  <c r="D5" i="29"/>
  <c r="E5" i="29"/>
  <c r="B5" i="29"/>
  <c r="J15" i="65" l="1"/>
  <c r="F15" i="65" s="1"/>
  <c r="G14" i="15"/>
  <c r="H14" i="15"/>
  <c r="I14" i="15"/>
  <c r="E15" i="39" l="1"/>
  <c r="C15" i="39"/>
  <c r="F12" i="39"/>
  <c r="F5" i="64" s="1"/>
  <c r="F11" i="39"/>
  <c r="F5" i="54" s="1"/>
  <c r="F14" i="39"/>
  <c r="F5" i="43" s="1"/>
  <c r="F10" i="39"/>
  <c r="F5" i="15" s="1"/>
  <c r="F9" i="39"/>
  <c r="F5" i="37" s="1"/>
  <c r="F13" i="39"/>
  <c r="F5" i="16" s="1"/>
  <c r="F8" i="39"/>
  <c r="F5" i="13" s="1"/>
  <c r="F7" i="39"/>
  <c r="F5" i="12" s="1"/>
  <c r="F6" i="39"/>
  <c r="F5" i="11" s="1"/>
  <c r="F5" i="39"/>
  <c r="F5" i="29" l="1"/>
  <c r="F15" i="39" l="1"/>
</calcChain>
</file>

<file path=xl/sharedStrings.xml><?xml version="1.0" encoding="utf-8"?>
<sst xmlns="http://schemas.openxmlformats.org/spreadsheetml/2006/main" count="406" uniqueCount="52">
  <si>
    <t>ENTITAT</t>
  </si>
  <si>
    <t>Diputació de Girona</t>
  </si>
  <si>
    <t>Organisme Autònom Dipsalut</t>
  </si>
  <si>
    <t>Organisme Autònom Xaloc</t>
  </si>
  <si>
    <t>Organisme Autònom Conservatori de Música Isaac Albéniz</t>
  </si>
  <si>
    <t>Consorci de les Vies Verdes</t>
  </si>
  <si>
    <t>Patronat de Turisme Costa Brava Girona, SA</t>
  </si>
  <si>
    <t>PMP GLOBAL</t>
  </si>
  <si>
    <t>PERÍODE</t>
  </si>
  <si>
    <t>Rati operacions pagades (dies)</t>
  </si>
  <si>
    <t>Import pagaments realitzats (euros)</t>
  </si>
  <si>
    <t>Rati operacions pendents (dies)</t>
  </si>
  <si>
    <t>Import pagaments pendents (euros)</t>
  </si>
  <si>
    <t>PMP (dies)</t>
  </si>
  <si>
    <t>Consorci de les Gavarres</t>
  </si>
  <si>
    <t>SUMAR, Serveis Públics d'Acció Social de Catalunya, SL</t>
  </si>
  <si>
    <t>Entitat Pública i Empresarial SEMEGA</t>
  </si>
  <si>
    <t>Consorci d'Aigües Costa Brava Girona</t>
  </si>
  <si>
    <t>Període mig de pagament a proveïdors (Gener 2024)</t>
  </si>
  <si>
    <t>Període mig de pagament a proveïdors (Febrer 2024)</t>
  </si>
  <si>
    <t>Període mig de pagament a proveïdors (Març 2024)</t>
  </si>
  <si>
    <t>Període mig de pagament a proveïdors (Abril 2024)</t>
  </si>
  <si>
    <t>Període mig de pagament a proveïdors (Maig 2024)</t>
  </si>
  <si>
    <t>Període mig de pagament a proveïdors (Juny 2024)</t>
  </si>
  <si>
    <t>Període mig de pagament a proveïdors (Juliol 2024)</t>
  </si>
  <si>
    <t>Període mig de pagament a proveïdors (Agost 2024)</t>
  </si>
  <si>
    <t>Període mig de pagament a proveïdors (Setembre 2024)</t>
  </si>
  <si>
    <t>Període mig de pagament a proveïdors (Octubre 2024)</t>
  </si>
  <si>
    <t>Període mig de pagament a proveïdors (Novembre 2024)</t>
  </si>
  <si>
    <t>Període mig de pagament a proveïdors (Desembre 2024)</t>
  </si>
  <si>
    <t>Diputació de Girona - Període mig de pagament a proveïdors (2024)</t>
  </si>
  <si>
    <t xml:space="preserve"> Abril 2024</t>
  </si>
  <si>
    <t xml:space="preserve"> Agost 2024</t>
  </si>
  <si>
    <t xml:space="preserve"> Octubre 2024</t>
  </si>
  <si>
    <t xml:space="preserve"> Febrer 2024</t>
  </si>
  <si>
    <t xml:space="preserve"> Gener 2024</t>
  </si>
  <si>
    <t xml:space="preserve"> Març 2024</t>
  </si>
  <si>
    <t xml:space="preserve"> Maig 2024</t>
  </si>
  <si>
    <t xml:space="preserve"> Juny 2024</t>
  </si>
  <si>
    <t xml:space="preserve"> Juliol 2024</t>
  </si>
  <si>
    <t xml:space="preserve"> Setembre 2024</t>
  </si>
  <si>
    <t xml:space="preserve"> Novembre 2024</t>
  </si>
  <si>
    <t xml:space="preserve"> Desembre 2024</t>
  </si>
  <si>
    <t>Dipsalut - Període mig de pagament a proveïdors (2024)</t>
  </si>
  <si>
    <t>XALOC - Període mig de pagament a proveïdors (2024)</t>
  </si>
  <si>
    <t>Conservatori de Música Isaac Albéniz - Període mig de pagament a proveïdors (2024)</t>
  </si>
  <si>
    <t>Consorci d'Aigües Costa Brava Girona - Període mig de pagament a proveïdors (2024)</t>
  </si>
  <si>
    <t>Consorci Vies Verdes - Període mig de pagament a proveïdors (2024)</t>
  </si>
  <si>
    <t>Consorci de les Gavarres - Període mig de pagament a proveïdors (2024)</t>
  </si>
  <si>
    <t>Patronat de Turisme Costa Brava Girona - Període mig de pagament a proveïdors (2024)</t>
  </si>
  <si>
    <t>SEMEGA - Període mig de pagament a proveïdors (2024)</t>
  </si>
  <si>
    <t>SUMAR - Període mig de pagament a proveïdors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</si>
</sst>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201F1E"/>
      <name val="Segoe UI"/>
      <family val="2"/>
    </font>
    <font>
      <b/>
      <sz val="11"/>
      <color rgb="FF3F3F3F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6" fillId="0" borderId="0" applyNumberFormat="0" applyFill="0" applyAlignment="0" applyProtection="0"/>
    <xf numFmtId="0" fontId="5" fillId="3" borderId="2" applyNumberFormat="0" applyAlignment="0" applyProtection="0"/>
    <xf numFmtId="43" fontId="7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49" fontId="0" fillId="2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6" fillId="2" borderId="0" xfId="1" applyFill="1" applyAlignment="1">
      <alignment vertical="center"/>
    </xf>
    <xf numFmtId="43" fontId="0" fillId="0" borderId="0" xfId="3" applyFont="1" applyAlignment="1">
      <alignment vertical="center"/>
    </xf>
    <xf numFmtId="43" fontId="5" fillId="3" borderId="2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5" fillId="3" borderId="2" xfId="2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2" xfId="2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4" fontId="0" fillId="2" borderId="0" xfId="0" applyNumberFormat="1" applyFont="1" applyFill="1" applyAlignment="1">
      <alignment horizontal="center" vertical="center" wrapText="1"/>
    </xf>
    <xf numFmtId="0" fontId="5" fillId="3" borderId="2" xfId="2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3" fillId="2" borderId="0" xfId="0" applyNumberFormat="1" applyFont="1" applyFill="1" applyAlignment="1">
      <alignment horizontal="center" vertical="center"/>
    </xf>
    <xf numFmtId="43" fontId="0" fillId="0" borderId="0" xfId="3" applyFont="1" applyAlignment="1">
      <alignment horizontal="center" vertical="center"/>
    </xf>
    <xf numFmtId="43" fontId="5" fillId="3" borderId="2" xfId="3" applyFont="1" applyFill="1" applyBorder="1" applyAlignment="1">
      <alignment horizontal="center" vertical="center"/>
    </xf>
    <xf numFmtId="43" fontId="3" fillId="2" borderId="0" xfId="3" applyFont="1" applyFill="1" applyAlignment="1">
      <alignment horizontal="center" vertical="center"/>
    </xf>
    <xf numFmtId="43" fontId="0" fillId="0" borderId="0" xfId="3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" fontId="5" fillId="3" borderId="2" xfId="2" applyNumberFormat="1" applyAlignment="1">
      <alignment horizontal="center" vertical="center"/>
    </xf>
    <xf numFmtId="2" fontId="5" fillId="3" borderId="2" xfId="2" applyNumberFormat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6" fillId="2" borderId="0" xfId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4" fontId="0" fillId="2" borderId="1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 wrapText="1"/>
    </xf>
    <xf numFmtId="43" fontId="5" fillId="3" borderId="2" xfId="3" applyFont="1" applyFill="1" applyBorder="1" applyAlignment="1">
      <alignment horizontal="center" vertical="center" wrapText="1"/>
    </xf>
    <xf numFmtId="43" fontId="0" fillId="0" borderId="0" xfId="3" applyFont="1" applyAlignment="1">
      <alignment vertical="center" wrapText="1"/>
    </xf>
    <xf numFmtId="43" fontId="5" fillId="3" borderId="2" xfId="3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3" fontId="8" fillId="0" borderId="0" xfId="3" applyFont="1" applyAlignment="1">
      <alignment vertical="center"/>
    </xf>
    <xf numFmtId="0" fontId="9" fillId="0" borderId="0" xfId="0" applyFont="1" applyFill="1" applyAlignment="1">
      <alignment vertical="center"/>
    </xf>
    <xf numFmtId="4" fontId="8" fillId="0" borderId="1" xfId="0" applyNumberFormat="1" applyFont="1" applyBorder="1" applyAlignment="1">
      <alignment vertical="center"/>
    </xf>
    <xf numFmtId="2" fontId="9" fillId="0" borderId="0" xfId="0" applyNumberFormat="1" applyFont="1" applyFill="1" applyAlignment="1">
      <alignment vertical="center"/>
    </xf>
    <xf numFmtId="0" fontId="10" fillId="3" borderId="2" xfId="2" applyFont="1" applyAlignment="1">
      <alignment vertical="center"/>
    </xf>
    <xf numFmtId="43" fontId="10" fillId="3" borderId="2" xfId="3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3" fontId="12" fillId="0" borderId="0" xfId="3" applyFont="1" applyAlignment="1">
      <alignment horizontal="center" vertical="center" wrapText="1"/>
    </xf>
    <xf numFmtId="43" fontId="12" fillId="0" borderId="0" xfId="3" applyFont="1" applyAlignment="1">
      <alignment vertical="center"/>
    </xf>
    <xf numFmtId="0" fontId="13" fillId="0" borderId="0" xfId="0" applyFont="1" applyFill="1" applyAlignment="1">
      <alignment vertical="center"/>
    </xf>
  </cellXfs>
  <cellStyles count="4">
    <cellStyle name="Coma" xfId="3" builtinId="3"/>
    <cellStyle name="Normal" xfId="0" builtinId="0"/>
    <cellStyle name="Resultat" xfId="2" builtinId="21"/>
    <cellStyle name="Títol 1" xfId="1" builtinId="16" customBuiltin="1"/>
  </cellStyles>
  <dxfs count="183">
    <dxf>
      <numFmt numFmtId="2" formatCode="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1" defaultTableStyle="TableStyleMedium9" defaultPivotStyle="PivotStyleLight16">
    <tableStyle name="Estil de taula 1" pivot="0" count="0"/>
  </tableStyles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ables/table1.xml><?xml version="1.0" encoding="utf-8"?>
<table xmlns="http://schemas.openxmlformats.org/spreadsheetml/2006/main" id="17" name="Taula17" displayName="Taula17" ref="A4:F15" totalsRowShown="0" headerRowDxfId="182" dataDxfId="181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 dataDxfId="180"/>
    <tableColumn id="2" name="Rati operacions pagades (dies)" dataDxfId="179"/>
    <tableColumn id="3" name="Import pagaments realitzats (euros)" dataDxfId="178"/>
    <tableColumn id="4" name="Rati operacions pendents (dies)" dataDxfId="177"/>
    <tableColumn id="5" name="Import pagaments pendents (euros)" dataDxfId="176"/>
    <tableColumn id="6" name="PMP (dies)" dataDxfId="175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Maig)"/>
    </ext>
  </extLst>
</table>
</file>

<file path=xl/tables/table10.xml><?xml version="1.0" encoding="utf-8"?>
<table xmlns="http://schemas.openxmlformats.org/spreadsheetml/2006/main" id="12" name="Taula12" displayName="Taula12" ref="A4:F15" totalsRowShown="0" headerRowDxfId="103" dataDxfId="102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 dataDxfId="101"/>
    <tableColumn id="2" name="Rati operacions pagades (dies)" dataDxfId="100"/>
    <tableColumn id="3" name="Import pagaments realitzats (euros)" dataDxfId="99"/>
    <tableColumn id="4" name="Rati operacions pendents (dies)" dataDxfId="98"/>
    <tableColumn id="5" name="Import pagaments pendents (euros)" dataDxfId="97"/>
    <tableColumn id="6" name="PMP (dies)" dataDxfId="96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Febrer)"/>
    </ext>
  </extLst>
</table>
</file>

<file path=xl/tables/table11.xml><?xml version="1.0" encoding="utf-8"?>
<table xmlns="http://schemas.openxmlformats.org/spreadsheetml/2006/main" id="13" name="Taula13" displayName="Taula13" ref="A4:F15" totalsRowShown="0" headerRowDxfId="95" dataDxfId="94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 dataDxfId="93"/>
    <tableColumn id="2" name="Rati operacions pagades (dies)" dataDxfId="92"/>
    <tableColumn id="3" name="Import pagaments realitzats (euros)" dataDxfId="91"/>
    <tableColumn id="4" name="Rati operacions pendents (dies)" dataDxfId="90"/>
    <tableColumn id="5" name="Import pagaments pendents (euros)" dataDxfId="89"/>
    <tableColumn id="6" name="PMP (dies)" dataDxfId="88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Març)"/>
    </ext>
  </extLst>
</table>
</file>

<file path=xl/tables/table12.xml><?xml version="1.0" encoding="utf-8"?>
<table xmlns="http://schemas.openxmlformats.org/spreadsheetml/2006/main" id="22" name="Taula22" displayName="Taula22" ref="A4:F15" totalsRowShown="0" headerRowDxfId="87" dataDxfId="86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 dataDxfId="85"/>
    <tableColumn id="2" name="Rati operacions pagades (dies)" dataDxfId="84" dataCellStyle="Coma"/>
    <tableColumn id="3" name="Import pagaments realitzats (euros)" dataDxfId="83" dataCellStyle="Coma"/>
    <tableColumn id="4" name="Rati operacions pendents (dies)" dataDxfId="82" dataCellStyle="Coma"/>
    <tableColumn id="5" name="Import pagaments pendents (euros)" dataDxfId="81" dataCellStyle="Coma"/>
    <tableColumn id="6" name="PMP (dies)" dataDxfId="80" dataCellStyle="Co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Abril)"/>
    </ext>
  </extLst>
</table>
</file>

<file path=xl/tables/table13.xml><?xml version="1.0" encoding="utf-8"?>
<table xmlns="http://schemas.openxmlformats.org/spreadsheetml/2006/main" id="2" name="Taula2" displayName="Taula2" ref="A4:F16" totalsRowShown="0" headerRowDxfId="79" dataDxfId="78" headerRowCellStyle="Normal" dataCellStyle="Normal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 dataDxfId="77" dataCellStyle="Normal"/>
    <tableColumn id="2" name="Rati operacions pagades (dies)" dataDxfId="76" dataCellStyle="Normal"/>
    <tableColumn id="3" name="Import pagaments realitzats (euros)" dataDxfId="75" dataCellStyle="Normal"/>
    <tableColumn id="4" name="Rati operacions pendents (dies)" dataDxfId="74" dataCellStyle="Normal"/>
    <tableColumn id="5" name="Import pagaments pendents (euros)" dataDxfId="73" dataCellStyle="Normal"/>
    <tableColumn id="6" name="PMP (dies)" dataDxfId="72" dataCellStyle="Normal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Diputació de Girona - Període mig de pagament a proveïdors "/>
    </ext>
  </extLst>
</table>
</file>

<file path=xl/tables/table14.xml><?xml version="1.0" encoding="utf-8"?>
<table xmlns="http://schemas.openxmlformats.org/spreadsheetml/2006/main" id="6" name="Taula6" displayName="Taula6" ref="A4:F16" totalsRowShown="0" headerRowDxfId="71" dataDxfId="70" headerRowCellStyle="Normal" dataCellStyle="Normal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 dataDxfId="69" dataCellStyle="Normal"/>
    <tableColumn id="2" name="Rati operacions pagades (dies)" dataDxfId="68" dataCellStyle="Normal"/>
    <tableColumn id="3" name="Import pagaments realitzats (euros)" dataDxfId="67" dataCellStyle="Normal"/>
    <tableColumn id="4" name="Rati operacions pendents (dies)" dataDxfId="66" dataCellStyle="Normal"/>
    <tableColumn id="5" name="Import pagaments pendents (euros)" dataDxfId="65" dataCellStyle="Normal"/>
    <tableColumn id="6" name="PMP (dies)" dataDxfId="64" dataCellStyle="Normal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Dipsalut - Període mig de pagament a proveïdors"/>
    </ext>
  </extLst>
</table>
</file>

<file path=xl/tables/table15.xml><?xml version="1.0" encoding="utf-8"?>
<table xmlns="http://schemas.openxmlformats.org/spreadsheetml/2006/main" id="7" name="Taula7" displayName="Taula7" ref="A4:F16" totalsRowShown="0" headerRowDxfId="63" dataDxfId="62" headerRowCellStyle="Normal" dataCellStyle="Normal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 dataDxfId="61" dataCellStyle="Normal"/>
    <tableColumn id="2" name="Rati operacions pagades (dies)" dataDxfId="60" dataCellStyle="Normal"/>
    <tableColumn id="3" name="Import pagaments realitzats (euros)" dataDxfId="59" dataCellStyle="Normal"/>
    <tableColumn id="4" name="Rati operacions pendents (dies)" dataDxfId="58" dataCellStyle="Normal"/>
    <tableColumn id="5" name="Import pagaments pendents (euros)" dataDxfId="57" dataCellStyle="Normal"/>
    <tableColumn id="6" name="PMP (dies)" dataDxfId="56" dataCellStyle="Normal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XALOC - Període mig de pagament a proveïdors"/>
    </ext>
  </extLst>
</table>
</file>

<file path=xl/tables/table16.xml><?xml version="1.0" encoding="utf-8"?>
<table xmlns="http://schemas.openxmlformats.org/spreadsheetml/2006/main" id="3" name="Taula3" displayName="Taula3" ref="A4:F16" totalsRowShown="0" headerRowDxfId="55" dataDxfId="54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 dataDxfId="53" dataCellStyle="Normal"/>
    <tableColumn id="2" name="Rati operacions pagades (dies)" dataDxfId="52" dataCellStyle="Normal"/>
    <tableColumn id="3" name="Import pagaments realitzats (euros)" dataDxfId="51" dataCellStyle="Normal"/>
    <tableColumn id="4" name="Rati operacions pendents (dies)" dataDxfId="50" dataCellStyle="Normal"/>
    <tableColumn id="5" name="Import pagaments pendents (euros)" dataDxfId="49" dataCellStyle="Normal"/>
    <tableColumn id="6" name="PMP (dies)" dataDxfId="48" dataCellStyle="Normal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Conservatori de Música Isaac Albéniz - Període mig de pagament a proveïdors"/>
    </ext>
  </extLst>
</table>
</file>

<file path=xl/tables/table17.xml><?xml version="1.0" encoding="utf-8"?>
<table xmlns="http://schemas.openxmlformats.org/spreadsheetml/2006/main" id="4" name="Taula4" displayName="Taula4" ref="A4:F16" totalsRowShown="0" headerRowDxfId="47" dataDxfId="46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 dataDxfId="45"/>
    <tableColumn id="2" name="Rati operacions pagades (dies)" dataDxfId="44"/>
    <tableColumn id="3" name="Import pagaments realitzats (euros)" dataDxfId="43"/>
    <tableColumn id="4" name="Rati operacions pendents (dies)" dataDxfId="42"/>
    <tableColumn id="5" name="Import pagaments pendents (euros)" dataDxfId="41"/>
    <tableColumn id="6" name="PMP (dies)" dataDxfId="4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Consorci d'Aigües Costa Brava Girona - Període mig de pagament a proveïdors"/>
    </ext>
  </extLst>
</table>
</file>

<file path=xl/tables/table18.xml><?xml version="1.0" encoding="utf-8"?>
<table xmlns="http://schemas.openxmlformats.org/spreadsheetml/2006/main" id="5" name="Taula5" displayName="Taula5" ref="A4:F16" totalsRowShown="0" headerRowDxfId="39" dataDxfId="38" headerRowCellStyle="Normal" dataCellStyle="Normal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 dataDxfId="37" dataCellStyle="Normal"/>
    <tableColumn id="2" name="Rati operacions pagades (dies)" dataDxfId="36" dataCellStyle="Normal"/>
    <tableColumn id="3" name="Import pagaments realitzats (euros)" dataDxfId="35" dataCellStyle="Normal"/>
    <tableColumn id="4" name="Rati operacions pendents (dies)" dataDxfId="34" dataCellStyle="Normal"/>
    <tableColumn id="5" name="Import pagaments pendents (euros)" dataDxfId="33" dataCellStyle="Normal"/>
    <tableColumn id="6" name="PMP (dies)" dataDxfId="32" dataCellStyle="Normal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Consorci Vies Verdes - Període mig de pagament a proveïdors"/>
    </ext>
  </extLst>
</table>
</file>

<file path=xl/tables/table19.xml><?xml version="1.0" encoding="utf-8"?>
<table xmlns="http://schemas.openxmlformats.org/spreadsheetml/2006/main" id="8" name="Taula8" displayName="Taula8" ref="A4:F16" totalsRowShown="0" headerRowDxfId="31" dataDxfId="30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 dataDxfId="29"/>
    <tableColumn id="2" name="Rati operacions pagades (dies)" dataDxfId="28"/>
    <tableColumn id="3" name="Import pagaments realitzats (euros)" dataDxfId="27"/>
    <tableColumn id="4" name="Rati operacions pendents (dies)" dataDxfId="26"/>
    <tableColumn id="5" name="Import pagaments pendents (euros)" dataDxfId="25"/>
    <tableColumn id="6" name="PMP (dies)" dataDxfId="24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Consorci de les Gavarres - Període mig de pagament a proveïdors"/>
    </ext>
  </extLst>
</table>
</file>

<file path=xl/tables/table2.xml><?xml version="1.0" encoding="utf-8"?>
<table xmlns="http://schemas.openxmlformats.org/spreadsheetml/2006/main" id="21" name="Taula21" displayName="Taula21" ref="A4:F15" totalsRowShown="0" headerRowDxfId="174" dataDxfId="173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 dataDxfId="172"/>
    <tableColumn id="2" name="Rati operacions pagades (dies)" dataDxfId="171"/>
    <tableColumn id="3" name="Import pagaments realitzats (euros)" dataDxfId="170"/>
    <tableColumn id="4" name="Rati operacions pendents (dies)" dataDxfId="169"/>
    <tableColumn id="5" name="Import pagaments pendents (euros)" dataDxfId="168"/>
    <tableColumn id="6" name="PMP (dies)" dataDxfId="167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Juny)"/>
    </ext>
  </extLst>
</table>
</file>

<file path=xl/tables/table20.xml><?xml version="1.0" encoding="utf-8"?>
<table xmlns="http://schemas.openxmlformats.org/spreadsheetml/2006/main" id="10" name="Taula10" displayName="Taula10" ref="A4:F16" totalsRowShown="0" headerRowDxfId="23" dataDxfId="22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 dataDxfId="21"/>
    <tableColumn id="2" name="Rati operacions pagades (dies)" dataDxfId="20"/>
    <tableColumn id="3" name="Import pagaments realitzats (euros)" dataDxfId="19"/>
    <tableColumn id="4" name="Rati operacions pendents (dies)" dataDxfId="18"/>
    <tableColumn id="5" name="Import pagaments pendents (euros)" dataDxfId="17"/>
    <tableColumn id="6" name="PMP (dies)" dataDxfId="16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atronat de Turisme Costa Brava Girona - Període mig de pagament a proveïdors"/>
    </ext>
  </extLst>
</table>
</file>

<file path=xl/tables/table21.xml><?xml version="1.0" encoding="utf-8"?>
<table xmlns="http://schemas.openxmlformats.org/spreadsheetml/2006/main" id="9" name="Taula9" displayName="Taula9" ref="A4:F16" totalsRowShown="0" headerRowDxfId="15" dataDxfId="14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 dataDxfId="13"/>
    <tableColumn id="2" name="Rati operacions pagades (dies)" dataDxfId="12"/>
    <tableColumn id="3" name="Import pagaments realitzats (euros)" dataDxfId="11"/>
    <tableColumn id="4" name="Rati operacions pendents (dies)" dataDxfId="10"/>
    <tableColumn id="5" name="Import pagaments pendents (euros)" dataDxfId="9"/>
    <tableColumn id="6" name="PMP (dies)" dataDxfId="8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SEMEGA - Període mig de pagament a proveïdors"/>
    </ext>
  </extLst>
</table>
</file>

<file path=xl/tables/table22.xml><?xml version="1.0" encoding="utf-8"?>
<table xmlns="http://schemas.openxmlformats.org/spreadsheetml/2006/main" id="11" name="Taula11" displayName="Taula11" ref="A4:F16" totalsRowShown="0" headerRowDxfId="7" dataDxfId="6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 dataDxfId="5"/>
    <tableColumn id="2" name="Rati operacions pagades (dies)" dataDxfId="4"/>
    <tableColumn id="3" name="Import pagaments realitzats (euros)" dataDxfId="3"/>
    <tableColumn id="4" name="Rati operacions pendents (dies)" dataDxfId="2"/>
    <tableColumn id="5" name="Import pagaments pendents (euros)" dataDxfId="1"/>
    <tableColumn id="6" name="PMP (dies)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SUMAR - Període mig de pagament a proveïdors"/>
    </ext>
  </extLst>
</table>
</file>

<file path=xl/tables/table3.xml><?xml version="1.0" encoding="utf-8"?>
<table xmlns="http://schemas.openxmlformats.org/spreadsheetml/2006/main" id="20" name="Taula20" displayName="Taula20" ref="A4:F15" totalsRowShown="0" headerRowDxfId="166" dataDxfId="165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 dataDxfId="164"/>
    <tableColumn id="2" name="Rati operacions pagades (dies)" dataDxfId="163"/>
    <tableColumn id="3" name="Import pagaments realitzats (euros)" dataDxfId="162"/>
    <tableColumn id="4" name="Rati operacions pendents (dies)" dataDxfId="161"/>
    <tableColumn id="5" name="Import pagaments pendents (euros)" dataDxfId="160"/>
    <tableColumn id="6" name="PMP (dies)" dataDxfId="159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Juliol)"/>
    </ext>
  </extLst>
</table>
</file>

<file path=xl/tables/table4.xml><?xml version="1.0" encoding="utf-8"?>
<table xmlns="http://schemas.openxmlformats.org/spreadsheetml/2006/main" id="18" name="Taula18" displayName="Taula18" ref="A4:F15" totalsRowShown="0" headerRowDxfId="158" dataDxfId="157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 dataDxfId="156"/>
    <tableColumn id="2" name="Rati operacions pagades (dies)" dataDxfId="155"/>
    <tableColumn id="3" name="Import pagaments realitzats (euros)" dataDxfId="154"/>
    <tableColumn id="4" name="Rati operacions pendents (dies)" dataDxfId="153"/>
    <tableColumn id="5" name="Import pagaments pendents (euros)" dataDxfId="152"/>
    <tableColumn id="6" name="PMP (dies)" dataDxfId="151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Agost)"/>
    </ext>
  </extLst>
</table>
</file>

<file path=xl/tables/table5.xml><?xml version="1.0" encoding="utf-8"?>
<table xmlns="http://schemas.openxmlformats.org/spreadsheetml/2006/main" id="19" name="Taula19" displayName="Taula19" ref="A4:F15" totalsRowShown="0" headerRowDxfId="150" dataDxfId="149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 dataDxfId="148"/>
    <tableColumn id="2" name="Rati operacions pagades (dies)" dataDxfId="147"/>
    <tableColumn id="3" name="Import pagaments realitzats (euros)" dataDxfId="146"/>
    <tableColumn id="4" name="Rati operacions pendents (dies)" dataDxfId="145"/>
    <tableColumn id="5" name="Import pagaments pendents (euros)" dataDxfId="144"/>
    <tableColumn id="6" name="PMP (dies)" dataDxfId="143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Setembre)"/>
    </ext>
  </extLst>
</table>
</file>

<file path=xl/tables/table6.xml><?xml version="1.0" encoding="utf-8"?>
<table xmlns="http://schemas.openxmlformats.org/spreadsheetml/2006/main" id="16" name="Taula16" displayName="Taula16" ref="A4:F15" totalsRowShown="0" headerRowDxfId="142" dataDxfId="141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 dataDxfId="140"/>
    <tableColumn id="2" name="Rati operacions pagades (dies)" dataDxfId="139"/>
    <tableColumn id="3" name="Import pagaments realitzats (euros)" dataDxfId="138"/>
    <tableColumn id="4" name="Rati operacions pendents (dies)" dataDxfId="137"/>
    <tableColumn id="5" name="Import pagaments pendents (euros)" dataDxfId="136"/>
    <tableColumn id="6" name="PMP (dies)" dataDxfId="135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Octubre)"/>
    </ext>
  </extLst>
</table>
</file>

<file path=xl/tables/table7.xml><?xml version="1.0" encoding="utf-8"?>
<table xmlns="http://schemas.openxmlformats.org/spreadsheetml/2006/main" id="15" name="Taula15" displayName="Taula15" ref="A4:F15" totalsRowShown="0" headerRowDxfId="134" dataDxfId="133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 dataDxfId="132"/>
    <tableColumn id="2" name="Rati operacions pagades (dies)" dataDxfId="131"/>
    <tableColumn id="3" name="Import pagaments realitzats (euros)" dataDxfId="130"/>
    <tableColumn id="4" name="Rati operacions pendents (dies)" dataDxfId="129"/>
    <tableColumn id="5" name="Import pagaments pendents (euros)" dataDxfId="128"/>
    <tableColumn id="6" name="PMP (dies)" dataDxfId="127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Novembre)"/>
    </ext>
  </extLst>
</table>
</file>

<file path=xl/tables/table8.xml><?xml version="1.0" encoding="utf-8"?>
<table xmlns="http://schemas.openxmlformats.org/spreadsheetml/2006/main" id="14" name="Taula14" displayName="Taula14" ref="A4:F15" totalsRowShown="0" headerRowDxfId="126" dataDxfId="125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 dataDxfId="124"/>
    <tableColumn id="2" name="Rati operacions pagades (dies)" dataDxfId="123"/>
    <tableColumn id="3" name="Import pagaments realitzats (euros)" dataDxfId="122"/>
    <tableColumn id="4" name="Rati operacions pendents (dies)" dataDxfId="121"/>
    <tableColumn id="5" name="Import pagaments pendents (euros)" dataDxfId="120"/>
    <tableColumn id="6" name="PMP (dies)" dataDxfId="119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Desembre)"/>
    </ext>
  </extLst>
</table>
</file>

<file path=xl/tables/table9.xml><?xml version="1.0" encoding="utf-8"?>
<table xmlns="http://schemas.openxmlformats.org/spreadsheetml/2006/main" id="1" name="Taula1" displayName="Taula1" ref="A4:F15" headerRowDxfId="118" dataDxfId="117" totalsRowDxfId="116" headerRowCellStyle="Normal" dataCellStyle="Normal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 totalsRowLabel="Total" dataDxfId="115" totalsRowDxfId="114" dataCellStyle="Normal"/>
    <tableColumn id="2" name="Rati operacions pagades (dies)" dataDxfId="113" totalsRowDxfId="112"/>
    <tableColumn id="3" name="Import pagaments realitzats (euros)" dataDxfId="111" totalsRowDxfId="110"/>
    <tableColumn id="4" name="Rati operacions pendents (dies)" dataDxfId="109" totalsRowDxfId="108"/>
    <tableColumn id="5" name="Import pagaments pendents (euros)" dataDxfId="107" totalsRowDxfId="106"/>
    <tableColumn id="6" name="PMP (dies)" totalsRowFunction="sum" dataDxfId="105" totalsRowDxfId="104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Gener)"/>
    </ext>
  </extLst>
</table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5"/>
  <sheetViews>
    <sheetView showGridLines="0" view="pageBreakPreview" zoomScaleNormal="100" zoomScaleSheetLayoutView="100" workbookViewId="0">
      <selection activeCell="B5" sqref="B5"/>
    </sheetView>
  </sheetViews>
  <sheetFormatPr defaultColWidth="11.42578125" defaultRowHeight="12.75" x14ac:dyDescent="0.25"/>
  <cols>
    <col min="1" max="1" width="54.42578125" style="11" customWidth="1"/>
    <col min="2" max="6" width="18.42578125" style="36" customWidth="1"/>
    <col min="7" max="7" width="11.42578125" style="11" customWidth="1"/>
    <col min="8" max="10" width="11.42578125" style="11" hidden="1" customWidth="1"/>
    <col min="11" max="16384" width="11.42578125" style="11"/>
  </cols>
  <sheetData>
    <row r="1" spans="1:11" ht="19.5" x14ac:dyDescent="0.25">
      <c r="A1" s="17" t="s">
        <v>22</v>
      </c>
    </row>
    <row r="4" spans="1:11" s="12" customFormat="1" ht="30" x14ac:dyDescent="0.25">
      <c r="A4" s="35" t="s">
        <v>0</v>
      </c>
      <c r="B4" s="21" t="s">
        <v>9</v>
      </c>
      <c r="C4" s="21" t="s">
        <v>10</v>
      </c>
      <c r="D4" s="21" t="s">
        <v>11</v>
      </c>
      <c r="E4" s="21" t="s">
        <v>12</v>
      </c>
      <c r="F4" s="21" t="s">
        <v>13</v>
      </c>
    </row>
    <row r="5" spans="1:11" s="13" customFormat="1" ht="24.95" customHeight="1" x14ac:dyDescent="0.25">
      <c r="A5" s="20" t="s">
        <v>1</v>
      </c>
      <c r="B5" s="24"/>
      <c r="C5" s="24"/>
      <c r="D5" s="24"/>
      <c r="E5" s="24"/>
      <c r="F5" s="24" t="e">
        <f t="shared" ref="F5:F11" si="0">+((B5*C5)+(D5*E5))/(C5+E5)</f>
        <v>#DIV/0!</v>
      </c>
      <c r="H5" s="13">
        <f>+B5*C5</f>
        <v>0</v>
      </c>
      <c r="I5" s="13">
        <f>+D5*E5</f>
        <v>0</v>
      </c>
      <c r="J5" s="13">
        <f>+H5+I5</f>
        <v>0</v>
      </c>
    </row>
    <row r="6" spans="1:11" s="13" customFormat="1" ht="24.95" customHeight="1" x14ac:dyDescent="0.25">
      <c r="A6" s="20" t="s">
        <v>2</v>
      </c>
      <c r="B6" s="24"/>
      <c r="C6" s="24"/>
      <c r="D6" s="24"/>
      <c r="E6" s="24"/>
      <c r="F6" s="24" t="e">
        <f t="shared" si="0"/>
        <v>#DIV/0!</v>
      </c>
      <c r="H6" s="13">
        <f t="shared" ref="H6:H10" si="1">+B6*C6</f>
        <v>0</v>
      </c>
      <c r="I6" s="13">
        <f t="shared" ref="I6:I10" si="2">+D6*E6</f>
        <v>0</v>
      </c>
      <c r="J6" s="13">
        <f t="shared" ref="J6:J10" si="3">+H6+I6</f>
        <v>0</v>
      </c>
    </row>
    <row r="7" spans="1:11" s="13" customFormat="1" ht="24.95" customHeight="1" x14ac:dyDescent="0.25">
      <c r="A7" s="20" t="s">
        <v>3</v>
      </c>
      <c r="B7" s="24"/>
      <c r="C7" s="24"/>
      <c r="D7" s="24"/>
      <c r="E7" s="24"/>
      <c r="F7" s="24" t="e">
        <f t="shared" si="0"/>
        <v>#DIV/0!</v>
      </c>
      <c r="H7" s="13">
        <f t="shared" si="1"/>
        <v>0</v>
      </c>
      <c r="I7" s="13">
        <f t="shared" si="2"/>
        <v>0</v>
      </c>
      <c r="J7" s="13">
        <f t="shared" si="3"/>
        <v>0</v>
      </c>
    </row>
    <row r="8" spans="1:11" s="13" customFormat="1" ht="24.95" customHeight="1" x14ac:dyDescent="0.25">
      <c r="A8" s="20" t="s">
        <v>4</v>
      </c>
      <c r="B8" s="24"/>
      <c r="C8" s="24"/>
      <c r="D8" s="24"/>
      <c r="E8" s="24"/>
      <c r="F8" s="24" t="e">
        <f t="shared" si="0"/>
        <v>#DIV/0!</v>
      </c>
      <c r="H8" s="13">
        <f t="shared" si="1"/>
        <v>0</v>
      </c>
      <c r="I8" s="13">
        <f t="shared" si="2"/>
        <v>0</v>
      </c>
      <c r="J8" s="13">
        <f t="shared" si="3"/>
        <v>0</v>
      </c>
    </row>
    <row r="9" spans="1:11" s="13" customFormat="1" ht="24.95" customHeight="1" x14ac:dyDescent="0.25">
      <c r="A9" s="20" t="s">
        <v>17</v>
      </c>
      <c r="B9" s="24"/>
      <c r="C9" s="24"/>
      <c r="D9" s="24"/>
      <c r="E9" s="24"/>
      <c r="F9" s="24" t="e">
        <f>+((B9*C9)+(D9*E9))/(C9+E9)</f>
        <v>#DIV/0!</v>
      </c>
      <c r="H9" s="13">
        <f>+B9*C9</f>
        <v>0</v>
      </c>
      <c r="I9" s="13">
        <f>+D9*E9</f>
        <v>0</v>
      </c>
      <c r="J9" s="13">
        <f>+H9+I9</f>
        <v>0</v>
      </c>
    </row>
    <row r="10" spans="1:11" s="13" customFormat="1" ht="24.95" customHeight="1" x14ac:dyDescent="0.25">
      <c r="A10" s="20" t="s">
        <v>5</v>
      </c>
      <c r="B10" s="24"/>
      <c r="C10" s="24"/>
      <c r="D10" s="24"/>
      <c r="E10" s="24"/>
      <c r="F10" s="24" t="e">
        <f t="shared" si="0"/>
        <v>#DIV/0!</v>
      </c>
      <c r="H10" s="13">
        <f t="shared" si="1"/>
        <v>0</v>
      </c>
      <c r="I10" s="13">
        <f t="shared" si="2"/>
        <v>0</v>
      </c>
      <c r="J10" s="13">
        <f t="shared" si="3"/>
        <v>0</v>
      </c>
    </row>
    <row r="11" spans="1:11" s="13" customFormat="1" ht="24.95" customHeight="1" x14ac:dyDescent="0.25">
      <c r="A11" s="20" t="s">
        <v>14</v>
      </c>
      <c r="B11" s="24"/>
      <c r="C11" s="24"/>
      <c r="D11" s="24"/>
      <c r="E11" s="24"/>
      <c r="F11" s="24" t="e">
        <f t="shared" si="0"/>
        <v>#DIV/0!</v>
      </c>
      <c r="H11" s="13">
        <f>+B11*C11</f>
        <v>0</v>
      </c>
      <c r="I11" s="13">
        <f>+D11*E11</f>
        <v>0</v>
      </c>
      <c r="J11" s="13">
        <f>+H11+I11</f>
        <v>0</v>
      </c>
    </row>
    <row r="12" spans="1:11" s="13" customFormat="1" ht="24.95" customHeight="1" x14ac:dyDescent="0.25">
      <c r="A12" s="20" t="s">
        <v>16</v>
      </c>
      <c r="B12" s="24"/>
      <c r="C12" s="24"/>
      <c r="D12" s="24"/>
      <c r="E12" s="24"/>
      <c r="F12" s="24" t="e">
        <f>+((B12*C12)+(D12*E12))/(C12+E12)</f>
        <v>#DIV/0!</v>
      </c>
      <c r="H12" s="13">
        <f>+B12*C12</f>
        <v>0</v>
      </c>
      <c r="I12" s="13">
        <f>+D12*E12</f>
        <v>0</v>
      </c>
      <c r="J12" s="13">
        <f>+H12+I12</f>
        <v>0</v>
      </c>
      <c r="K12" s="14"/>
    </row>
    <row r="13" spans="1:11" s="13" customFormat="1" ht="24.95" customHeight="1" x14ac:dyDescent="0.25">
      <c r="A13" s="20" t="s">
        <v>6</v>
      </c>
      <c r="B13" s="24"/>
      <c r="C13" s="24"/>
      <c r="D13" s="24"/>
      <c r="E13" s="24"/>
      <c r="F13" s="24" t="e">
        <f>+((B13*C13)+(D13*E13))/(C13+E13)</f>
        <v>#DIV/0!</v>
      </c>
      <c r="H13" s="13">
        <f>+B13*C13</f>
        <v>0</v>
      </c>
      <c r="I13" s="13">
        <f>+D13*E13</f>
        <v>0</v>
      </c>
      <c r="J13" s="13">
        <f>+H13+I13</f>
        <v>0</v>
      </c>
    </row>
    <row r="14" spans="1:11" s="13" customFormat="1" ht="24.95" customHeight="1" x14ac:dyDescent="0.25">
      <c r="A14" s="20" t="s">
        <v>15</v>
      </c>
      <c r="B14" s="24"/>
      <c r="C14" s="24"/>
      <c r="D14" s="24"/>
      <c r="E14" s="24"/>
      <c r="F14" s="24" t="e">
        <f>+((B14*C14)+(D14*E14))/(C14+E14)</f>
        <v>#DIV/0!</v>
      </c>
      <c r="H14" s="13">
        <f>+B14*C14</f>
        <v>0</v>
      </c>
      <c r="I14" s="13">
        <f>+D14*E14</f>
        <v>0</v>
      </c>
      <c r="J14" s="13">
        <f>+H14+I14</f>
        <v>0</v>
      </c>
    </row>
    <row r="15" spans="1:11" s="15" customFormat="1" ht="24.95" customHeight="1" x14ac:dyDescent="0.25">
      <c r="A15" s="22" t="s">
        <v>7</v>
      </c>
      <c r="B15" s="29"/>
      <c r="C15" s="29">
        <f>SUM(C5:C14)</f>
        <v>0</v>
      </c>
      <c r="D15" s="29"/>
      <c r="E15" s="29">
        <f>SUM(E5:E14)</f>
        <v>0</v>
      </c>
      <c r="F15" s="29" t="e">
        <f>+J15/(E15+C15)</f>
        <v>#DIV/0!</v>
      </c>
      <c r="J15" s="15">
        <f>SUM(J5:J14)</f>
        <v>0</v>
      </c>
    </row>
  </sheetData>
  <pageMargins left="0.78740157480314965" right="0.17" top="0.39370078740157483" bottom="0.39370078740157483" header="0.31496062992125984" footer="0.31496062992125984"/>
  <pageSetup paperSize="9" scale="93" orientation="landscape" r:id="rId1"/>
  <colBreaks count="1" manualBreakCount="1">
    <brk id="6" max="1048575" man="1"/>
  </col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5"/>
  <sheetViews>
    <sheetView showGridLines="0" view="pageBreakPreview" zoomScaleNormal="100" zoomScaleSheetLayoutView="100" workbookViewId="0">
      <selection activeCell="F7" sqref="F7:F10"/>
    </sheetView>
  </sheetViews>
  <sheetFormatPr defaultColWidth="11.42578125" defaultRowHeight="12.75" x14ac:dyDescent="0.25"/>
  <cols>
    <col min="1" max="1" width="52.5703125" style="11" customWidth="1"/>
    <col min="2" max="6" width="18.85546875" style="34" customWidth="1"/>
    <col min="7" max="7" width="11.42578125" style="11" customWidth="1"/>
    <col min="8" max="10" width="11.42578125" style="11" hidden="1" customWidth="1"/>
    <col min="11" max="16384" width="11.42578125" style="11"/>
  </cols>
  <sheetData>
    <row r="1" spans="1:11" ht="19.5" x14ac:dyDescent="0.25">
      <c r="A1" s="17" t="s">
        <v>19</v>
      </c>
    </row>
    <row r="4" spans="1:11" s="12" customFormat="1" ht="30" x14ac:dyDescent="0.25">
      <c r="A4" s="20" t="s">
        <v>0</v>
      </c>
      <c r="B4" s="21" t="s">
        <v>9</v>
      </c>
      <c r="C4" s="21" t="s">
        <v>10</v>
      </c>
      <c r="D4" s="21" t="s">
        <v>11</v>
      </c>
      <c r="E4" s="21" t="s">
        <v>12</v>
      </c>
      <c r="F4" s="21" t="s">
        <v>13</v>
      </c>
    </row>
    <row r="5" spans="1:11" s="13" customFormat="1" ht="24.95" customHeight="1" x14ac:dyDescent="0.25">
      <c r="A5" s="20" t="s">
        <v>1</v>
      </c>
      <c r="B5" s="56">
        <v>37.36</v>
      </c>
      <c r="C5" s="56">
        <v>373671.31</v>
      </c>
      <c r="D5" s="56">
        <v>29.87</v>
      </c>
      <c r="E5" s="56">
        <v>1956452.01</v>
      </c>
      <c r="F5" s="56">
        <f t="shared" ref="F5:F10" si="0">+((B5*C5)+(D5*E5))/(C5+E5)</f>
        <v>31.071137333752791</v>
      </c>
      <c r="H5" s="13">
        <f>+B5*C5</f>
        <v>13960360.1416</v>
      </c>
      <c r="I5" s="13">
        <f>+D5*E5</f>
        <v>58439221.538699999</v>
      </c>
      <c r="J5" s="13">
        <f>+H5+I5</f>
        <v>72399581.680299997</v>
      </c>
    </row>
    <row r="6" spans="1:11" s="13" customFormat="1" ht="24.95" customHeight="1" x14ac:dyDescent="0.25">
      <c r="A6" s="20" t="s">
        <v>2</v>
      </c>
      <c r="B6" s="56">
        <v>31.95</v>
      </c>
      <c r="C6" s="56">
        <v>658062.71</v>
      </c>
      <c r="D6" s="56">
        <v>13.76</v>
      </c>
      <c r="E6" s="56">
        <v>187380.94</v>
      </c>
      <c r="F6" s="56">
        <f t="shared" si="0"/>
        <v>27.918437046513983</v>
      </c>
      <c r="H6" s="13">
        <f t="shared" ref="H6:H10" si="1">+B6*C6</f>
        <v>21025103.5845</v>
      </c>
      <c r="I6" s="13">
        <f t="shared" ref="I6:I10" si="2">+D6*E6</f>
        <v>2578361.7344</v>
      </c>
      <c r="J6" s="13">
        <f t="shared" ref="J6:J10" si="3">+H6+I6</f>
        <v>23603465.3189</v>
      </c>
    </row>
    <row r="7" spans="1:11" s="13" customFormat="1" ht="24.95" customHeight="1" x14ac:dyDescent="0.25">
      <c r="A7" s="20" t="s">
        <v>3</v>
      </c>
      <c r="B7" s="56">
        <v>34.729999999999997</v>
      </c>
      <c r="C7" s="56">
        <v>374987.12</v>
      </c>
      <c r="D7" s="56">
        <v>36.090000000000003</v>
      </c>
      <c r="E7" s="56">
        <v>345484.43</v>
      </c>
      <c r="F7" s="56">
        <f t="shared" si="0"/>
        <v>35.382154585146345</v>
      </c>
      <c r="H7" s="13">
        <f t="shared" si="1"/>
        <v>13023302.677599998</v>
      </c>
      <c r="I7" s="13">
        <f t="shared" si="2"/>
        <v>12468533.0787</v>
      </c>
      <c r="J7" s="13">
        <f t="shared" si="3"/>
        <v>25491835.756299999</v>
      </c>
    </row>
    <row r="8" spans="1:11" s="13" customFormat="1" ht="24.95" customHeight="1" x14ac:dyDescent="0.25">
      <c r="A8" s="20" t="s">
        <v>4</v>
      </c>
      <c r="B8" s="56">
        <v>41.18</v>
      </c>
      <c r="C8" s="56">
        <v>43907.37</v>
      </c>
      <c r="D8" s="56">
        <v>20.420000000000002</v>
      </c>
      <c r="E8" s="56">
        <v>16228.74</v>
      </c>
      <c r="F8" s="56">
        <f t="shared" si="0"/>
        <v>35.577565083607844</v>
      </c>
      <c r="H8" s="13">
        <f t="shared" si="1"/>
        <v>1808105.4966000002</v>
      </c>
      <c r="I8" s="13">
        <f t="shared" si="2"/>
        <v>331390.87080000003</v>
      </c>
      <c r="J8" s="13">
        <f t="shared" si="3"/>
        <v>2139496.3674000003</v>
      </c>
    </row>
    <row r="9" spans="1:11" s="13" customFormat="1" ht="24.95" customHeight="1" x14ac:dyDescent="0.25">
      <c r="A9" s="20" t="s">
        <v>17</v>
      </c>
      <c r="B9" s="56">
        <v>20.66</v>
      </c>
      <c r="C9" s="56">
        <v>402745.67</v>
      </c>
      <c r="D9" s="56">
        <v>36.94</v>
      </c>
      <c r="E9" s="56">
        <v>2809127.04</v>
      </c>
      <c r="F9" s="56">
        <f>+((B9*C9)+(D9*E9))/(C9+E9)</f>
        <v>34.898605430661661</v>
      </c>
      <c r="H9" s="13">
        <f>+B9*C9</f>
        <v>8320725.5422</v>
      </c>
      <c r="I9" s="13">
        <f>+D9*E9</f>
        <v>103769152.85759999</v>
      </c>
      <c r="J9" s="13">
        <f>+H9+I9</f>
        <v>112089878.39979999</v>
      </c>
    </row>
    <row r="10" spans="1:11" s="13" customFormat="1" ht="24.95" customHeight="1" x14ac:dyDescent="0.25">
      <c r="A10" s="20" t="s">
        <v>5</v>
      </c>
      <c r="B10" s="56">
        <v>42</v>
      </c>
      <c r="C10" s="56">
        <v>52689.15</v>
      </c>
      <c r="D10" s="56">
        <v>29.27</v>
      </c>
      <c r="E10" s="56">
        <v>95399.75</v>
      </c>
      <c r="F10" s="56">
        <f t="shared" si="0"/>
        <v>33.799258300250727</v>
      </c>
      <c r="H10" s="13">
        <f t="shared" si="1"/>
        <v>2212944.3000000003</v>
      </c>
      <c r="I10" s="13">
        <f t="shared" si="2"/>
        <v>2792350.6825000001</v>
      </c>
      <c r="J10" s="13">
        <f t="shared" si="3"/>
        <v>5005294.9824999999</v>
      </c>
    </row>
    <row r="11" spans="1:11" s="13" customFormat="1" ht="24.95" customHeight="1" x14ac:dyDescent="0.25">
      <c r="A11" s="20" t="s">
        <v>14</v>
      </c>
      <c r="B11" s="56">
        <v>46</v>
      </c>
      <c r="C11" s="56">
        <v>50.4</v>
      </c>
      <c r="D11" s="56">
        <v>4.21</v>
      </c>
      <c r="E11" s="56">
        <v>1879.11</v>
      </c>
      <c r="F11" s="56">
        <f>+((B11*C11)+(D11*E11))/(C11+E11)</f>
        <v>5.3015807640281727</v>
      </c>
      <c r="H11" s="13">
        <f>+B11*C11</f>
        <v>2318.4</v>
      </c>
      <c r="I11" s="13">
        <f>+D11*E11</f>
        <v>7911.0530999999992</v>
      </c>
      <c r="J11" s="13">
        <f>+H11+I11</f>
        <v>10229.453099999999</v>
      </c>
    </row>
    <row r="12" spans="1:11" s="13" customFormat="1" ht="24.95" customHeight="1" x14ac:dyDescent="0.25">
      <c r="A12" s="20" t="s">
        <v>16</v>
      </c>
      <c r="B12" s="56">
        <v>27.58</v>
      </c>
      <c r="C12" s="56">
        <v>15403.09</v>
      </c>
      <c r="D12" s="56">
        <v>13.59</v>
      </c>
      <c r="E12" s="56">
        <v>14156.41</v>
      </c>
      <c r="F12" s="56">
        <f>+((B12*C12)+(D12*E12))/(C12+E12)</f>
        <v>20.880016038836921</v>
      </c>
      <c r="H12" s="13">
        <f>+B12*C12</f>
        <v>424817.22219999996</v>
      </c>
      <c r="I12" s="13">
        <f>+D12*E12</f>
        <v>192385.61189999999</v>
      </c>
      <c r="J12" s="13">
        <f>+H12+I12</f>
        <v>617202.83409999998</v>
      </c>
      <c r="K12" s="14"/>
    </row>
    <row r="13" spans="1:11" s="13" customFormat="1" ht="24.95" customHeight="1" x14ac:dyDescent="0.25">
      <c r="A13" s="20" t="s">
        <v>6</v>
      </c>
      <c r="B13" s="56">
        <v>2.81</v>
      </c>
      <c r="C13" s="56">
        <v>74232.78</v>
      </c>
      <c r="D13" s="56">
        <v>1.88</v>
      </c>
      <c r="E13" s="56">
        <v>16482.13</v>
      </c>
      <c r="F13" s="56">
        <f>+((B13*C13)+(D13*E13))/(C13+E13)</f>
        <v>2.6410268852165539</v>
      </c>
      <c r="H13" s="13">
        <f>+B13*C13</f>
        <v>208594.11180000001</v>
      </c>
      <c r="I13" s="13">
        <f>+D13*E13</f>
        <v>30986.404399999999</v>
      </c>
      <c r="J13" s="13">
        <f>+H13+I13</f>
        <v>239580.51620000001</v>
      </c>
    </row>
    <row r="14" spans="1:11" s="13" customFormat="1" ht="24.95" customHeight="1" x14ac:dyDescent="0.25">
      <c r="A14" s="20" t="s">
        <v>15</v>
      </c>
      <c r="B14" s="56">
        <v>33.067500000000003</v>
      </c>
      <c r="C14" s="56">
        <v>481574.63</v>
      </c>
      <c r="D14" s="56">
        <v>32.158788775875607</v>
      </c>
      <c r="E14" s="56">
        <v>461425.75000000076</v>
      </c>
      <c r="F14" s="56">
        <f>+((B14*C14)+(D14*E14))/(C14+E14)</f>
        <v>32.62285250354298</v>
      </c>
      <c r="H14" s="13">
        <f>+B14*C14</f>
        <v>15924469.077525001</v>
      </c>
      <c r="I14" s="13">
        <f>+D14*E14</f>
        <v>14838893.230000008</v>
      </c>
      <c r="J14" s="13">
        <f>+H14+I14</f>
        <v>30763362.307525009</v>
      </c>
    </row>
    <row r="15" spans="1:11" s="15" customFormat="1" ht="24.95" customHeight="1" x14ac:dyDescent="0.25">
      <c r="A15" s="22" t="s">
        <v>7</v>
      </c>
      <c r="B15" s="57"/>
      <c r="C15" s="57">
        <f>SUM(C5:C14)</f>
        <v>2477324.23</v>
      </c>
      <c r="D15" s="57"/>
      <c r="E15" s="57">
        <f>SUM(E5:E14)</f>
        <v>5904016.3100000015</v>
      </c>
      <c r="F15" s="57">
        <f>+J15/(E15+C15)</f>
        <v>32.495986330144383</v>
      </c>
      <c r="J15" s="15">
        <f>SUM(J5:J14)</f>
        <v>272359927.61612499</v>
      </c>
    </row>
  </sheetData>
  <pageMargins left="0.78740157480314965" right="0.17" top="0.39370078740157483" bottom="0.39370078740157483" header="0.31496062992125984" footer="0.31496062992125984"/>
  <pageSetup paperSize="9" scale="89" orientation="landscape" r:id="rId1"/>
  <colBreaks count="1" manualBreakCount="1">
    <brk id="6" max="1048575" man="1"/>
  </colBreaks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7"/>
  <sheetViews>
    <sheetView showGridLines="0" view="pageBreakPreview" zoomScaleNormal="100" zoomScaleSheetLayoutView="100" workbookViewId="0">
      <selection activeCell="B14" sqref="B14:E14"/>
    </sheetView>
  </sheetViews>
  <sheetFormatPr defaultColWidth="11.42578125" defaultRowHeight="15" x14ac:dyDescent="0.25"/>
  <cols>
    <col min="1" max="1" width="53" style="6" customWidth="1"/>
    <col min="2" max="6" width="18.140625" style="32" customWidth="1"/>
    <col min="7" max="7" width="11.42578125" style="6" customWidth="1"/>
    <col min="8" max="10" width="11.42578125" style="6" hidden="1" customWidth="1"/>
    <col min="11" max="16384" width="11.42578125" style="6"/>
  </cols>
  <sheetData>
    <row r="1" spans="1:11" ht="19.5" x14ac:dyDescent="0.25">
      <c r="A1" s="17" t="s">
        <v>20</v>
      </c>
    </row>
    <row r="4" spans="1:11" s="31" customFormat="1" ht="30" x14ac:dyDescent="0.25">
      <c r="A4" s="20" t="s">
        <v>0</v>
      </c>
      <c r="B4" s="21" t="s">
        <v>9</v>
      </c>
      <c r="C4" s="21" t="s">
        <v>10</v>
      </c>
      <c r="D4" s="21" t="s">
        <v>11</v>
      </c>
      <c r="E4" s="21" t="s">
        <v>12</v>
      </c>
      <c r="F4" s="21" t="s">
        <v>13</v>
      </c>
    </row>
    <row r="5" spans="1:11" s="8" customFormat="1" ht="24.95" customHeight="1" x14ac:dyDescent="0.25">
      <c r="A5" s="20" t="s">
        <v>1</v>
      </c>
      <c r="B5" s="40">
        <v>39.94</v>
      </c>
      <c r="C5" s="40">
        <v>2027991.53</v>
      </c>
      <c r="D5" s="40">
        <v>27.68</v>
      </c>
      <c r="E5" s="40">
        <v>1662168</v>
      </c>
      <c r="F5" s="40">
        <f t="shared" ref="F5:F10" si="0">+((B5*C5)+(D5*E5))/(C5+E5)</f>
        <v>34.41769682737808</v>
      </c>
      <c r="H5" s="8">
        <f>+B5*C5</f>
        <v>80997981.708199993</v>
      </c>
      <c r="I5" s="8">
        <f>+D5*E5</f>
        <v>46008810.240000002</v>
      </c>
      <c r="J5" s="8">
        <f>+H5+I5</f>
        <v>127006791.94819999</v>
      </c>
    </row>
    <row r="6" spans="1:11" s="8" customFormat="1" ht="24.95" customHeight="1" x14ac:dyDescent="0.25">
      <c r="A6" s="20" t="s">
        <v>2</v>
      </c>
      <c r="B6" s="40">
        <v>21.85</v>
      </c>
      <c r="C6" s="40">
        <v>377771.94</v>
      </c>
      <c r="D6" s="40">
        <v>12.38</v>
      </c>
      <c r="E6" s="40">
        <v>163301.53</v>
      </c>
      <c r="F6" s="40">
        <f t="shared" si="0"/>
        <v>18.991856744334559</v>
      </c>
      <c r="H6" s="8">
        <f t="shared" ref="H6:H10" si="1">+B6*C6</f>
        <v>8254316.8890000004</v>
      </c>
      <c r="I6" s="8">
        <f t="shared" ref="I6:I10" si="2">+D6*E6</f>
        <v>2021672.9414000001</v>
      </c>
      <c r="J6" s="8">
        <f t="shared" ref="J6:J10" si="3">+H6+I6</f>
        <v>10275989.830400001</v>
      </c>
    </row>
    <row r="7" spans="1:11" s="8" customFormat="1" ht="24.95" customHeight="1" x14ac:dyDescent="0.25">
      <c r="A7" s="20" t="s">
        <v>3</v>
      </c>
      <c r="B7" s="40">
        <v>29.7</v>
      </c>
      <c r="C7" s="40">
        <v>620561.37</v>
      </c>
      <c r="D7" s="40">
        <v>13.38</v>
      </c>
      <c r="E7" s="40">
        <v>31155.200000000001</v>
      </c>
      <c r="F7" s="40">
        <f t="shared" si="0"/>
        <v>28.919825170319058</v>
      </c>
      <c r="H7" s="8">
        <f t="shared" si="1"/>
        <v>18430672.688999999</v>
      </c>
      <c r="I7" s="8">
        <f t="shared" si="2"/>
        <v>416856.57600000006</v>
      </c>
      <c r="J7" s="8">
        <f t="shared" si="3"/>
        <v>18847529.265000001</v>
      </c>
    </row>
    <row r="8" spans="1:11" s="8" customFormat="1" ht="24.95" customHeight="1" x14ac:dyDescent="0.25">
      <c r="A8" s="20" t="s">
        <v>4</v>
      </c>
      <c r="B8" s="40">
        <v>22.65</v>
      </c>
      <c r="C8" s="40">
        <v>34023.089999999997</v>
      </c>
      <c r="D8" s="40">
        <v>20.13</v>
      </c>
      <c r="E8" s="40">
        <v>7458.81</v>
      </c>
      <c r="F8" s="40">
        <f t="shared" si="0"/>
        <v>22.196881864138337</v>
      </c>
      <c r="H8" s="8">
        <f t="shared" si="1"/>
        <v>770622.98849999986</v>
      </c>
      <c r="I8" s="8">
        <f t="shared" si="2"/>
        <v>150145.84529999999</v>
      </c>
      <c r="J8" s="8">
        <f t="shared" si="3"/>
        <v>920768.83379999991</v>
      </c>
    </row>
    <row r="9" spans="1:11" s="8" customFormat="1" ht="24.95" customHeight="1" x14ac:dyDescent="0.25">
      <c r="A9" s="20" t="s">
        <v>17</v>
      </c>
      <c r="B9" s="40">
        <v>27.14</v>
      </c>
      <c r="C9" s="40">
        <v>1528715.84</v>
      </c>
      <c r="D9" s="40">
        <v>32.130000000000003</v>
      </c>
      <c r="E9" s="40">
        <v>6896213.4900000002</v>
      </c>
      <c r="F9" s="40">
        <f>+((B9*C9)+(D9*E9))/(C9+E9)</f>
        <v>31.224557147863937</v>
      </c>
      <c r="H9" s="8">
        <f>+B9*C9</f>
        <v>41489347.897600003</v>
      </c>
      <c r="I9" s="8">
        <f>+D9*E9</f>
        <v>221575339.43370003</v>
      </c>
      <c r="J9" s="8">
        <f>+H9+I9</f>
        <v>263064687.33130002</v>
      </c>
    </row>
    <row r="10" spans="1:11" s="8" customFormat="1" ht="24.95" customHeight="1" x14ac:dyDescent="0.25">
      <c r="A10" s="20" t="s">
        <v>5</v>
      </c>
      <c r="B10" s="40">
        <v>33.869999999999997</v>
      </c>
      <c r="C10" s="40">
        <v>136863.12</v>
      </c>
      <c r="D10" s="40">
        <v>19.29</v>
      </c>
      <c r="E10" s="40">
        <v>68385.16</v>
      </c>
      <c r="F10" s="40">
        <f t="shared" si="0"/>
        <v>29.012197377731979</v>
      </c>
      <c r="H10" s="8">
        <f t="shared" si="1"/>
        <v>4635553.8743999992</v>
      </c>
      <c r="I10" s="8">
        <f t="shared" si="2"/>
        <v>1319149.7364000001</v>
      </c>
      <c r="J10" s="8">
        <f t="shared" si="3"/>
        <v>5954703.610799999</v>
      </c>
    </row>
    <row r="11" spans="1:11" s="8" customFormat="1" ht="24.95" customHeight="1" x14ac:dyDescent="0.25">
      <c r="A11" s="20" t="s">
        <v>14</v>
      </c>
      <c r="B11" s="40">
        <v>17</v>
      </c>
      <c r="C11" s="40">
        <v>2867.74</v>
      </c>
      <c r="D11" s="40">
        <v>19.78</v>
      </c>
      <c r="E11" s="40">
        <v>7073.08</v>
      </c>
      <c r="F11" s="40">
        <f>+((B11*C11)+(D11*E11))/(C11+E11)</f>
        <v>18.978022175233029</v>
      </c>
      <c r="H11" s="8">
        <f>+B11*C11</f>
        <v>48751.579999999994</v>
      </c>
      <c r="I11" s="8">
        <f>+D11*E11</f>
        <v>139905.52240000002</v>
      </c>
      <c r="J11" s="8">
        <f>+H11+I11</f>
        <v>188657.1024</v>
      </c>
    </row>
    <row r="12" spans="1:11" s="8" customFormat="1" ht="24.95" customHeight="1" x14ac:dyDescent="0.25">
      <c r="A12" s="20" t="s">
        <v>16</v>
      </c>
      <c r="B12" s="40">
        <v>11.16</v>
      </c>
      <c r="C12" s="40">
        <v>12295.79</v>
      </c>
      <c r="D12" s="40">
        <v>29.7</v>
      </c>
      <c r="E12" s="40">
        <v>5541.81</v>
      </c>
      <c r="F12" s="40">
        <f>+((B12*C12)+(D12*E12))/(C12+E12)</f>
        <v>16.920032594070953</v>
      </c>
      <c r="H12" s="8">
        <f>+B12*C12</f>
        <v>137221.01640000002</v>
      </c>
      <c r="I12" s="8">
        <f>+D12*E12</f>
        <v>164591.75700000001</v>
      </c>
      <c r="J12" s="8">
        <f>+H12+I12</f>
        <v>301812.77340000006</v>
      </c>
      <c r="K12" s="9"/>
    </row>
    <row r="13" spans="1:11" s="8" customFormat="1" ht="24.95" customHeight="1" x14ac:dyDescent="0.25">
      <c r="A13" s="20" t="s">
        <v>6</v>
      </c>
      <c r="B13" s="40">
        <v>1.79</v>
      </c>
      <c r="C13" s="40">
        <v>182953.94</v>
      </c>
      <c r="D13" s="40">
        <v>0</v>
      </c>
      <c r="E13" s="40">
        <v>0</v>
      </c>
      <c r="F13" s="40">
        <f>+((B13*C13)+(D13*E13))/(C13+E13)</f>
        <v>1.79</v>
      </c>
      <c r="H13" s="8">
        <f>+B13*C13</f>
        <v>327487.5526</v>
      </c>
      <c r="I13" s="8">
        <f>+D13*E13</f>
        <v>0</v>
      </c>
      <c r="J13" s="8">
        <f>+H13+I13</f>
        <v>327487.5526</v>
      </c>
    </row>
    <row r="14" spans="1:11" s="8" customFormat="1" ht="24.95" customHeight="1" x14ac:dyDescent="0.25">
      <c r="A14" s="20" t="s">
        <v>15</v>
      </c>
      <c r="B14" s="40">
        <v>28.72</v>
      </c>
      <c r="C14" s="40">
        <v>428264.61</v>
      </c>
      <c r="D14" s="40">
        <v>11.63</v>
      </c>
      <c r="E14" s="40">
        <v>412801.46</v>
      </c>
      <c r="F14" s="40">
        <f>+((B14*C14)+(D14*E14))/(C14+E14)</f>
        <v>20.332101352037657</v>
      </c>
      <c r="H14" s="8">
        <f>+B14*C14</f>
        <v>12299759.599199999</v>
      </c>
      <c r="I14" s="8">
        <f>+D14*E14</f>
        <v>4800880.9798000008</v>
      </c>
      <c r="J14" s="8">
        <f>+H14+I14</f>
        <v>17100640.579</v>
      </c>
    </row>
    <row r="15" spans="1:11" s="3" customFormat="1" ht="24.95" customHeight="1" x14ac:dyDescent="0.25">
      <c r="A15" s="22" t="s">
        <v>7</v>
      </c>
      <c r="B15" s="55"/>
      <c r="C15" s="55">
        <f>SUM(C5:C14)</f>
        <v>5352308.9700000016</v>
      </c>
      <c r="D15" s="55"/>
      <c r="E15" s="55">
        <f>SUM(E5:E14)</f>
        <v>9254098.5400000028</v>
      </c>
      <c r="F15" s="55">
        <f>+J15/(E15+C15)</f>
        <v>30.39686990267327</v>
      </c>
      <c r="J15" s="3">
        <f>SUM(J5:J14)</f>
        <v>443989068.82690001</v>
      </c>
    </row>
    <row r="17" spans="1:6" x14ac:dyDescent="0.25">
      <c r="A17" s="11"/>
      <c r="B17" s="7"/>
      <c r="C17" s="7"/>
      <c r="D17" s="7"/>
      <c r="E17" s="7"/>
      <c r="F17" s="7"/>
    </row>
  </sheetData>
  <pageMargins left="0.78740157480314965" right="0.17" top="0.39370078740157483" bottom="0.39370078740157483" header="0.31496062992125984" footer="0.31496062992125984"/>
  <pageSetup paperSize="9" scale="95" orientation="landscape" r:id="rId1"/>
  <colBreaks count="1" manualBreakCount="1">
    <brk id="6" max="1048575" man="1"/>
  </colBreak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5"/>
  <sheetViews>
    <sheetView showGridLines="0" tabSelected="1" zoomScaleNormal="100" zoomScaleSheetLayoutView="100" workbookViewId="0">
      <selection activeCell="O11" sqref="O11"/>
    </sheetView>
  </sheetViews>
  <sheetFormatPr defaultColWidth="11.42578125" defaultRowHeight="12.75" x14ac:dyDescent="0.25"/>
  <cols>
    <col min="1" max="1" width="53.140625" style="11" customWidth="1"/>
    <col min="2" max="6" width="18.42578125" style="16" customWidth="1"/>
    <col min="7" max="7" width="11.42578125" style="11" customWidth="1"/>
    <col min="8" max="10" width="11.42578125" style="11" hidden="1" customWidth="1"/>
    <col min="11" max="16384" width="11.42578125" style="11"/>
  </cols>
  <sheetData>
    <row r="1" spans="1:11" ht="19.5" x14ac:dyDescent="0.25">
      <c r="A1" s="17" t="s">
        <v>21</v>
      </c>
    </row>
    <row r="4" spans="1:11" s="12" customFormat="1" ht="30" x14ac:dyDescent="0.25">
      <c r="A4" s="35" t="s">
        <v>0</v>
      </c>
      <c r="B4" s="21" t="s">
        <v>9</v>
      </c>
      <c r="C4" s="21" t="s">
        <v>10</v>
      </c>
      <c r="D4" s="21" t="s">
        <v>11</v>
      </c>
      <c r="E4" s="21" t="s">
        <v>12</v>
      </c>
      <c r="F4" s="21" t="s">
        <v>13</v>
      </c>
    </row>
    <row r="5" spans="1:11" s="60" customFormat="1" ht="24.95" customHeight="1" x14ac:dyDescent="0.25">
      <c r="A5" s="58" t="s">
        <v>1</v>
      </c>
      <c r="B5" s="59">
        <v>30.26</v>
      </c>
      <c r="C5" s="59">
        <v>1352747.6</v>
      </c>
      <c r="D5" s="59">
        <v>26.64</v>
      </c>
      <c r="E5" s="59">
        <v>2410826.9300000002</v>
      </c>
      <c r="F5" s="59">
        <f t="shared" ref="F5:F11" si="0">+((B5*C5)+(D5*E5))/(C5+E5)</f>
        <v>27.941142377536497</v>
      </c>
      <c r="H5" s="60">
        <f>+B5*C5</f>
        <v>40934142.376000002</v>
      </c>
      <c r="I5" s="60">
        <f>+D5*E5</f>
        <v>64224429.415200002</v>
      </c>
      <c r="J5" s="60">
        <f>+H5+I5</f>
        <v>105158571.79120001</v>
      </c>
    </row>
    <row r="6" spans="1:11" s="60" customFormat="1" ht="24.95" customHeight="1" x14ac:dyDescent="0.25">
      <c r="A6" s="58" t="s">
        <v>2</v>
      </c>
      <c r="B6" s="59">
        <v>22.45</v>
      </c>
      <c r="C6" s="59">
        <v>384796.39</v>
      </c>
      <c r="D6" s="59">
        <v>9.2100000000000009</v>
      </c>
      <c r="E6" s="59">
        <v>178857.03</v>
      </c>
      <c r="F6" s="59">
        <f t="shared" si="0"/>
        <v>18.248717805704079</v>
      </c>
      <c r="H6" s="60">
        <f t="shared" ref="H6:H10" si="1">+B6*C6</f>
        <v>8638678.9554999992</v>
      </c>
      <c r="I6" s="60">
        <f t="shared" ref="I6:I10" si="2">+D6*E6</f>
        <v>1647273.2463000002</v>
      </c>
      <c r="J6" s="60">
        <f t="shared" ref="J6:J10" si="3">+H6+I6</f>
        <v>10285952.2018</v>
      </c>
    </row>
    <row r="7" spans="1:11" s="60" customFormat="1" ht="24.95" customHeight="1" x14ac:dyDescent="0.25">
      <c r="A7" s="58" t="s">
        <v>3</v>
      </c>
      <c r="B7" s="59">
        <v>18.52</v>
      </c>
      <c r="C7" s="59">
        <v>340758.47</v>
      </c>
      <c r="D7" s="59">
        <v>15.42</v>
      </c>
      <c r="E7" s="59">
        <v>19190.099999999999</v>
      </c>
      <c r="F7" s="59">
        <f t="shared" si="0"/>
        <v>18.354728305768795</v>
      </c>
      <c r="H7" s="60">
        <f t="shared" si="1"/>
        <v>6310846.8643999994</v>
      </c>
      <c r="I7" s="60">
        <f t="shared" si="2"/>
        <v>295911.342</v>
      </c>
      <c r="J7" s="60">
        <f t="shared" si="3"/>
        <v>6606758.2063999996</v>
      </c>
    </row>
    <row r="8" spans="1:11" s="60" customFormat="1" ht="24.95" customHeight="1" x14ac:dyDescent="0.25">
      <c r="A8" s="58" t="s">
        <v>4</v>
      </c>
      <c r="B8" s="59">
        <v>23.02</v>
      </c>
      <c r="C8" s="59">
        <v>26537.09</v>
      </c>
      <c r="D8" s="59">
        <v>15.71</v>
      </c>
      <c r="E8" s="59">
        <v>8950.84</v>
      </c>
      <c r="F8" s="59">
        <f t="shared" si="0"/>
        <v>21.176256496222802</v>
      </c>
      <c r="H8" s="60">
        <f t="shared" si="1"/>
        <v>610883.81180000002</v>
      </c>
      <c r="I8" s="60">
        <f t="shared" si="2"/>
        <v>140617.69640000002</v>
      </c>
      <c r="J8" s="60">
        <f t="shared" si="3"/>
        <v>751501.50820000004</v>
      </c>
    </row>
    <row r="9" spans="1:11" s="60" customFormat="1" ht="24.95" customHeight="1" x14ac:dyDescent="0.25">
      <c r="A9" s="58" t="s">
        <v>17</v>
      </c>
      <c r="B9" s="59">
        <v>39.049999999999997</v>
      </c>
      <c r="C9" s="59">
        <v>6420072.6100000003</v>
      </c>
      <c r="D9" s="59">
        <v>15.01</v>
      </c>
      <c r="E9" s="59">
        <v>2582208.11</v>
      </c>
      <c r="F9" s="59">
        <f>+((B9*C9)+(D9*E9))/(C9+E9)</f>
        <v>32.154382667551381</v>
      </c>
      <c r="H9" s="60">
        <f>+B9*C9</f>
        <v>250703835.42049998</v>
      </c>
      <c r="I9" s="60">
        <f>+D9*E9</f>
        <v>38758943.7311</v>
      </c>
      <c r="J9" s="60">
        <f>+H9+I9</f>
        <v>289462779.1516</v>
      </c>
    </row>
    <row r="10" spans="1:11" s="60" customFormat="1" ht="24.95" customHeight="1" x14ac:dyDescent="0.25">
      <c r="A10" s="58" t="s">
        <v>5</v>
      </c>
      <c r="B10" s="59">
        <v>27.37</v>
      </c>
      <c r="C10" s="59">
        <v>55128.55</v>
      </c>
      <c r="D10" s="59">
        <v>24.97</v>
      </c>
      <c r="E10" s="59">
        <v>172356.3</v>
      </c>
      <c r="F10" s="59">
        <f t="shared" si="0"/>
        <v>25.551614643788366</v>
      </c>
      <c r="H10" s="60">
        <f t="shared" si="1"/>
        <v>1508868.4135</v>
      </c>
      <c r="I10" s="60">
        <f t="shared" si="2"/>
        <v>4303736.8109999998</v>
      </c>
      <c r="J10" s="60">
        <f t="shared" si="3"/>
        <v>5812605.2244999995</v>
      </c>
    </row>
    <row r="11" spans="1:11" s="13" customFormat="1" ht="24.95" customHeight="1" x14ac:dyDescent="0.25">
      <c r="A11" s="58" t="s">
        <v>14</v>
      </c>
      <c r="B11" s="59">
        <v>25.98</v>
      </c>
      <c r="C11" s="59">
        <v>794.81</v>
      </c>
      <c r="D11" s="59">
        <v>28.06</v>
      </c>
      <c r="E11" s="59">
        <v>19145.07</v>
      </c>
      <c r="F11" s="59">
        <f t="shared" si="0"/>
        <v>27.977090534145638</v>
      </c>
      <c r="H11" s="13">
        <f>+B11*C11</f>
        <v>20649.163799999998</v>
      </c>
      <c r="I11" s="13">
        <f>+D11*E11</f>
        <v>537210.6642</v>
      </c>
      <c r="J11" s="13">
        <f>+H11+I11</f>
        <v>557859.82799999998</v>
      </c>
    </row>
    <row r="12" spans="1:11" s="60" customFormat="1" ht="24.95" customHeight="1" x14ac:dyDescent="0.25">
      <c r="A12" s="58" t="s">
        <v>16</v>
      </c>
      <c r="B12" s="61">
        <v>25.81</v>
      </c>
      <c r="C12" s="61">
        <v>11699.72</v>
      </c>
      <c r="D12" s="61">
        <v>26.19</v>
      </c>
      <c r="E12" s="61">
        <v>4524.4399999999996</v>
      </c>
      <c r="F12" s="59">
        <f>+((B12*C12)+(D12*E12))/(C12+E12)</f>
        <v>25.915970799104546</v>
      </c>
      <c r="H12" s="60">
        <f>+B12*C12</f>
        <v>301969.7732</v>
      </c>
      <c r="I12" s="60">
        <f>+D12*E12</f>
        <v>118495.0836</v>
      </c>
      <c r="J12" s="60">
        <f>+H12+I12</f>
        <v>420464.85680000001</v>
      </c>
      <c r="K12" s="62"/>
    </row>
    <row r="13" spans="1:11" s="60" customFormat="1" ht="24.95" customHeight="1" x14ac:dyDescent="0.25">
      <c r="A13" s="58" t="s">
        <v>6</v>
      </c>
      <c r="B13" s="59">
        <v>1.52</v>
      </c>
      <c r="C13" s="59">
        <v>541044.75</v>
      </c>
      <c r="D13" s="59">
        <v>1.29</v>
      </c>
      <c r="E13" s="59">
        <v>11469.43</v>
      </c>
      <c r="F13" s="59">
        <f>+((B13*C13)+(D13*E13))/(C13+E13)</f>
        <v>1.5152255181939402</v>
      </c>
      <c r="H13" s="60">
        <f>+B13*C13</f>
        <v>822388.02</v>
      </c>
      <c r="I13" s="60">
        <f>+D13*E13</f>
        <v>14795.564700000001</v>
      </c>
      <c r="J13" s="60">
        <f>+H13+I13</f>
        <v>837183.58470000001</v>
      </c>
    </row>
    <row r="14" spans="1:11" s="69" customFormat="1" ht="24.95" customHeight="1" x14ac:dyDescent="0.25">
      <c r="A14" s="66" t="s">
        <v>15</v>
      </c>
      <c r="B14" s="67">
        <v>33.1</v>
      </c>
      <c r="C14" s="67">
        <v>427665.28</v>
      </c>
      <c r="D14" s="67">
        <v>14.12</v>
      </c>
      <c r="E14" s="67">
        <v>249882.9</v>
      </c>
      <c r="F14" s="68">
        <f>+((B14*C14)+(D14*E14))/(C14+E14)</f>
        <v>26.100088285972518</v>
      </c>
      <c r="H14" s="69">
        <f>+B14*C14</f>
        <v>14155720.768000001</v>
      </c>
      <c r="I14" s="69">
        <f>+D14*E14</f>
        <v>3528346.548</v>
      </c>
      <c r="J14" s="69">
        <f>+H14+I14</f>
        <v>17684067.316</v>
      </c>
    </row>
    <row r="15" spans="1:11" s="65" customFormat="1" ht="24.95" customHeight="1" x14ac:dyDescent="0.25">
      <c r="A15" s="63" t="s">
        <v>7</v>
      </c>
      <c r="B15" s="64"/>
      <c r="C15" s="64">
        <f>SUM(C5:C14)</f>
        <v>9561245.2700000014</v>
      </c>
      <c r="D15" s="64"/>
      <c r="E15" s="64">
        <f>SUM(E5:E14)</f>
        <v>5657411.1500000004</v>
      </c>
      <c r="F15" s="64">
        <f>+J15/(E15+C15)</f>
        <v>28.752718478757796</v>
      </c>
      <c r="J15" s="65">
        <f>SUM(J5:J14)</f>
        <v>437577743.6692</v>
      </c>
    </row>
  </sheetData>
  <pageMargins left="0.78740157480314965" right="0.17" top="0.39370078740157483" bottom="0.39370078740157483" header="0.31496062992125984" footer="0.31496062992125984"/>
  <pageSetup paperSize="9" scale="88" orientation="landscape" r:id="rId1"/>
  <colBreaks count="1" manualBreakCount="1">
    <brk id="6" max="1048575" man="1"/>
  </colBreaks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view="pageBreakPreview" zoomScaleNormal="100" zoomScaleSheetLayoutView="100" workbookViewId="0">
      <selection activeCell="A4" sqref="A4"/>
    </sheetView>
  </sheetViews>
  <sheetFormatPr defaultColWidth="11.42578125" defaultRowHeight="15" x14ac:dyDescent="0.25"/>
  <cols>
    <col min="1" max="1" width="18.28515625" style="2" customWidth="1"/>
    <col min="2" max="2" width="30" style="44" customWidth="1"/>
    <col min="3" max="3" width="34.7109375" style="44" customWidth="1"/>
    <col min="4" max="4" width="31.140625" style="44" customWidth="1"/>
    <col min="5" max="5" width="35" style="44" customWidth="1"/>
    <col min="6" max="6" width="15.28515625" style="45" customWidth="1"/>
    <col min="7" max="7" width="11.140625" style="10" customWidth="1"/>
    <col min="8" max="10" width="11.42578125" style="10" customWidth="1"/>
    <col min="11" max="32" width="11.42578125" style="10"/>
    <col min="33" max="16384" width="11.42578125" style="2"/>
  </cols>
  <sheetData>
    <row r="1" spans="1:33" ht="19.5" x14ac:dyDescent="0.25">
      <c r="A1" s="17" t="s">
        <v>30</v>
      </c>
    </row>
    <row r="4" spans="1:33" s="1" customFormat="1" ht="24.95" customHeight="1" x14ac:dyDescent="0.25">
      <c r="A4" s="20" t="s">
        <v>8</v>
      </c>
      <c r="B4" s="24" t="s">
        <v>9</v>
      </c>
      <c r="C4" s="24" t="s">
        <v>10</v>
      </c>
      <c r="D4" s="24" t="s">
        <v>11</v>
      </c>
      <c r="E4" s="24" t="s">
        <v>12</v>
      </c>
      <c r="F4" s="41" t="s">
        <v>13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2"/>
    </row>
    <row r="5" spans="1:33" ht="24.95" customHeight="1" x14ac:dyDescent="0.25">
      <c r="A5" s="20" t="s">
        <v>35</v>
      </c>
      <c r="B5" s="24">
        <f>+Gener!B5</f>
        <v>15.67</v>
      </c>
      <c r="C5" s="46">
        <f>+Gener!C5</f>
        <v>199478.33</v>
      </c>
      <c r="D5" s="24">
        <f>+Gener!D5</f>
        <v>21.09</v>
      </c>
      <c r="E5" s="46">
        <f>+Gener!E5</f>
        <v>1258494.57</v>
      </c>
      <c r="F5" s="41">
        <f>+Gener!F5</f>
        <v>20.348441258681831</v>
      </c>
    </row>
    <row r="6" spans="1:33" s="5" customFormat="1" ht="24.95" customHeight="1" x14ac:dyDescent="0.25">
      <c r="A6" s="20" t="s">
        <v>34</v>
      </c>
      <c r="B6" s="24">
        <f>+Febrer!B5</f>
        <v>37.36</v>
      </c>
      <c r="C6" s="46">
        <f>+Febrer!C5</f>
        <v>373671.31</v>
      </c>
      <c r="D6" s="24">
        <f>+Febrer!D5</f>
        <v>29.87</v>
      </c>
      <c r="E6" s="46">
        <f>+Febrer!E5</f>
        <v>1956452.01</v>
      </c>
      <c r="F6" s="41">
        <f>+Febrer!F5</f>
        <v>31.071137333752791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2"/>
    </row>
    <row r="7" spans="1:33" ht="24.95" customHeight="1" x14ac:dyDescent="0.25">
      <c r="A7" s="20" t="s">
        <v>36</v>
      </c>
      <c r="B7" s="24">
        <f>+Març!B5</f>
        <v>39.94</v>
      </c>
      <c r="C7" s="46">
        <f>+Març!C5</f>
        <v>2027991.53</v>
      </c>
      <c r="D7" s="24">
        <f>+Març!D5</f>
        <v>27.68</v>
      </c>
      <c r="E7" s="46">
        <f>+Març!E5</f>
        <v>1662168</v>
      </c>
      <c r="F7" s="41">
        <f>+Març!F5</f>
        <v>34.41769682737808</v>
      </c>
    </row>
    <row r="8" spans="1:33" ht="24.95" customHeight="1" x14ac:dyDescent="0.25">
      <c r="A8" s="20" t="s">
        <v>31</v>
      </c>
      <c r="B8" s="24">
        <f>+Abril!B5</f>
        <v>30.26</v>
      </c>
      <c r="C8" s="46">
        <f>+Abril!C5</f>
        <v>1352747.6</v>
      </c>
      <c r="D8" s="24">
        <f>+Abril!D5</f>
        <v>26.64</v>
      </c>
      <c r="E8" s="46">
        <f>+Abril!E5</f>
        <v>2410826.9300000002</v>
      </c>
      <c r="F8" s="41">
        <f>+Abril!F5</f>
        <v>27.941142377536497</v>
      </c>
    </row>
    <row r="9" spans="1:33" ht="24.95" customHeight="1" x14ac:dyDescent="0.25">
      <c r="A9" s="20" t="s">
        <v>37</v>
      </c>
      <c r="B9" s="24">
        <f>+Maig!B5</f>
        <v>0</v>
      </c>
      <c r="C9" s="46">
        <f>+Maig!C5</f>
        <v>0</v>
      </c>
      <c r="D9" s="24">
        <f>+Maig!D5</f>
        <v>0</v>
      </c>
      <c r="E9" s="46">
        <f>+Maig!E5</f>
        <v>0</v>
      </c>
      <c r="F9" s="41" t="e">
        <f>+Maig!F5</f>
        <v>#DIV/0!</v>
      </c>
    </row>
    <row r="10" spans="1:33" ht="24.95" customHeight="1" x14ac:dyDescent="0.25">
      <c r="A10" s="20" t="s">
        <v>38</v>
      </c>
      <c r="B10" s="24">
        <f>+Juny!B5</f>
        <v>0</v>
      </c>
      <c r="C10" s="46">
        <f>+Juny!C5</f>
        <v>0</v>
      </c>
      <c r="D10" s="24">
        <f>+Juny!D5</f>
        <v>0</v>
      </c>
      <c r="E10" s="46">
        <f>+Juny!E5</f>
        <v>0</v>
      </c>
      <c r="F10" s="41" t="e">
        <f>+Juny!F5</f>
        <v>#DIV/0!</v>
      </c>
    </row>
    <row r="11" spans="1:33" ht="24.95" customHeight="1" x14ac:dyDescent="0.25">
      <c r="A11" s="20" t="s">
        <v>39</v>
      </c>
      <c r="B11" s="24">
        <f>+Juliol!B5</f>
        <v>0</v>
      </c>
      <c r="C11" s="46">
        <f>+Juliol!C5</f>
        <v>0</v>
      </c>
      <c r="D11" s="24">
        <f>+Juliol!D5</f>
        <v>0</v>
      </c>
      <c r="E11" s="46">
        <f>+Juliol!E5</f>
        <v>0</v>
      </c>
      <c r="F11" s="41" t="e">
        <f>+Juliol!F5</f>
        <v>#DIV/0!</v>
      </c>
    </row>
    <row r="12" spans="1:33" ht="24.95" customHeight="1" x14ac:dyDescent="0.25">
      <c r="A12" s="20" t="s">
        <v>32</v>
      </c>
      <c r="B12" s="24">
        <f>+Agost!B5</f>
        <v>0</v>
      </c>
      <c r="C12" s="46">
        <f>+Agost!C5</f>
        <v>0</v>
      </c>
      <c r="D12" s="24">
        <f>+Agost!D5</f>
        <v>0</v>
      </c>
      <c r="E12" s="46">
        <f>+Agost!E5</f>
        <v>0</v>
      </c>
      <c r="F12" s="41" t="e">
        <f>+Agost!F5</f>
        <v>#DIV/0!</v>
      </c>
    </row>
    <row r="13" spans="1:33" ht="24.95" customHeight="1" x14ac:dyDescent="0.25">
      <c r="A13" s="20" t="s">
        <v>40</v>
      </c>
      <c r="B13" s="24">
        <f>+Setembre!B5</f>
        <v>0</v>
      </c>
      <c r="C13" s="46">
        <f>+Setembre!C5</f>
        <v>0</v>
      </c>
      <c r="D13" s="24">
        <f>+Setembre!D5</f>
        <v>0</v>
      </c>
      <c r="E13" s="46">
        <f>+Setembre!E5</f>
        <v>0</v>
      </c>
      <c r="F13" s="41" t="e">
        <f>+Setembre!F5</f>
        <v>#DIV/0!</v>
      </c>
    </row>
    <row r="14" spans="1:33" ht="24.95" customHeight="1" x14ac:dyDescent="0.25">
      <c r="A14" s="20" t="s">
        <v>33</v>
      </c>
      <c r="B14" s="24">
        <f>+Octubre!B5</f>
        <v>0</v>
      </c>
      <c r="C14" s="46">
        <f>+Octubre!C5</f>
        <v>0</v>
      </c>
      <c r="D14" s="24">
        <f>+Octubre!D5</f>
        <v>0</v>
      </c>
      <c r="E14" s="46">
        <f>+Octubre!E5</f>
        <v>0</v>
      </c>
      <c r="F14" s="41" t="e">
        <f>+Octubre!F5</f>
        <v>#DIV/0!</v>
      </c>
    </row>
    <row r="15" spans="1:33" ht="24.95" customHeight="1" x14ac:dyDescent="0.25">
      <c r="A15" s="20" t="s">
        <v>41</v>
      </c>
      <c r="B15" s="24">
        <f>+Novembre!B5</f>
        <v>0</v>
      </c>
      <c r="C15" s="46">
        <f>+Novembre!C5</f>
        <v>0</v>
      </c>
      <c r="D15" s="24">
        <f>+Novembre!D5</f>
        <v>0</v>
      </c>
      <c r="E15" s="46">
        <f>+Novembre!E5</f>
        <v>0</v>
      </c>
      <c r="F15" s="41" t="e">
        <f>+Novembre!F5</f>
        <v>#DIV/0!</v>
      </c>
    </row>
    <row r="16" spans="1:33" ht="24.95" customHeight="1" x14ac:dyDescent="0.25">
      <c r="A16" s="20" t="s">
        <v>42</v>
      </c>
      <c r="B16" s="24">
        <f>+Desembre!B5</f>
        <v>0</v>
      </c>
      <c r="C16" s="46">
        <f>+Desembre!C5</f>
        <v>0</v>
      </c>
      <c r="D16" s="24">
        <f>+Desembre!D5</f>
        <v>0</v>
      </c>
      <c r="E16" s="46">
        <f>+Desembre!E5</f>
        <v>0</v>
      </c>
      <c r="F16" s="41" t="e">
        <f>+Desembre!F5</f>
        <v>#DIV/0!</v>
      </c>
    </row>
    <row r="17" spans="1:1" x14ac:dyDescent="0.25">
      <c r="A17" s="4"/>
    </row>
    <row r="18" spans="1:1" x14ac:dyDescent="0.25">
      <c r="A18" s="4"/>
    </row>
  </sheetData>
  <pageMargins left="0.78740157480314965" right="0.78740157480314965" top="0.39370078740157483" bottom="0.39370078740157483" header="0.31496062992125984" footer="0.31496062992125984"/>
  <pageSetup paperSize="9" scale="51" orientation="portrait" r:id="rId1"/>
  <colBreaks count="1" manualBreakCount="1">
    <brk id="6" max="1048575" man="1"/>
  </colBreak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view="pageBreakPreview" zoomScaleNormal="100" zoomScaleSheetLayoutView="100" workbookViewId="0">
      <selection activeCell="A4" sqref="A4"/>
    </sheetView>
  </sheetViews>
  <sheetFormatPr defaultColWidth="11.42578125" defaultRowHeight="15" x14ac:dyDescent="0.25"/>
  <cols>
    <col min="1" max="1" width="18.28515625" style="2" customWidth="1"/>
    <col min="2" max="2" width="30" style="44" customWidth="1"/>
    <col min="3" max="3" width="34.7109375" style="44" customWidth="1"/>
    <col min="4" max="4" width="31.140625" style="44" customWidth="1"/>
    <col min="5" max="5" width="35" style="44" customWidth="1"/>
    <col min="6" max="6" width="15.28515625" style="45" customWidth="1"/>
    <col min="7" max="7" width="11.42578125" style="2"/>
    <col min="8" max="10" width="0" style="2" hidden="1" customWidth="1"/>
    <col min="11" max="16384" width="11.42578125" style="2"/>
  </cols>
  <sheetData>
    <row r="1" spans="1:32" ht="19.5" x14ac:dyDescent="0.25">
      <c r="A1" s="17" t="s">
        <v>43</v>
      </c>
    </row>
    <row r="4" spans="1:32" s="1" customFormat="1" ht="24.95" customHeight="1" x14ac:dyDescent="0.25">
      <c r="A4" s="20" t="s">
        <v>8</v>
      </c>
      <c r="B4" s="24" t="s">
        <v>9</v>
      </c>
      <c r="C4" s="24" t="s">
        <v>10</v>
      </c>
      <c r="D4" s="24" t="s">
        <v>11</v>
      </c>
      <c r="E4" s="24" t="s">
        <v>12</v>
      </c>
      <c r="F4" s="41" t="s">
        <v>13</v>
      </c>
    </row>
    <row r="5" spans="1:32" ht="24.95" customHeight="1" x14ac:dyDescent="0.25">
      <c r="A5" s="20" t="s">
        <v>35</v>
      </c>
      <c r="B5" s="24">
        <f>+Gener!B6</f>
        <v>17.86</v>
      </c>
      <c r="C5" s="46">
        <f>+Gener!C6</f>
        <v>8742.7099999999991</v>
      </c>
      <c r="D5" s="24">
        <f>+Gener!D6</f>
        <v>22.44</v>
      </c>
      <c r="E5" s="46">
        <f>+Gener!E6</f>
        <v>448699.2</v>
      </c>
      <c r="F5" s="41">
        <f>+Gener!F6</f>
        <v>22.352466236860543</v>
      </c>
    </row>
    <row r="6" spans="1:32" ht="24.95" customHeight="1" x14ac:dyDescent="0.25">
      <c r="A6" s="20" t="s">
        <v>34</v>
      </c>
      <c r="B6" s="24">
        <f>+Febrer!B6</f>
        <v>31.95</v>
      </c>
      <c r="C6" s="46">
        <f>+Febrer!C6</f>
        <v>658062.71</v>
      </c>
      <c r="D6" s="24">
        <f>+Febrer!D6</f>
        <v>13.76</v>
      </c>
      <c r="E6" s="46">
        <f>+Febrer!E6</f>
        <v>187380.94</v>
      </c>
      <c r="F6" s="41">
        <f>+Febrer!F6</f>
        <v>27.918437046513983</v>
      </c>
    </row>
    <row r="7" spans="1:32" ht="24.95" customHeight="1" x14ac:dyDescent="0.25">
      <c r="A7" s="20" t="s">
        <v>36</v>
      </c>
      <c r="B7" s="24">
        <f>+Març!B6</f>
        <v>21.85</v>
      </c>
      <c r="C7" s="46">
        <f>+Març!C6</f>
        <v>377771.94</v>
      </c>
      <c r="D7" s="24">
        <f>+Març!D6</f>
        <v>12.38</v>
      </c>
      <c r="E7" s="46">
        <f>+Març!E6</f>
        <v>163301.53</v>
      </c>
      <c r="F7" s="41">
        <f>+Març!F6</f>
        <v>18.991856744334559</v>
      </c>
    </row>
    <row r="8" spans="1:32" ht="24.95" customHeight="1" x14ac:dyDescent="0.25">
      <c r="A8" s="20" t="s">
        <v>31</v>
      </c>
      <c r="B8" s="24">
        <f>+Abril!B6</f>
        <v>22.45</v>
      </c>
      <c r="C8" s="46">
        <f>+Abril!C6</f>
        <v>384796.39</v>
      </c>
      <c r="D8" s="24">
        <f>+Abril!D6</f>
        <v>9.2100000000000009</v>
      </c>
      <c r="E8" s="46">
        <f>+Abril!E6</f>
        <v>178857.03</v>
      </c>
      <c r="F8" s="41">
        <f>+Abril!F6</f>
        <v>18.248717805704079</v>
      </c>
    </row>
    <row r="9" spans="1:32" ht="24.95" customHeight="1" x14ac:dyDescent="0.25">
      <c r="A9" s="20" t="s">
        <v>37</v>
      </c>
      <c r="B9" s="24">
        <f>+Maig!B6</f>
        <v>0</v>
      </c>
      <c r="C9" s="46">
        <f>+Maig!C6</f>
        <v>0</v>
      </c>
      <c r="D9" s="24">
        <f>+Maig!D6</f>
        <v>0</v>
      </c>
      <c r="E9" s="46">
        <f>+Maig!E6</f>
        <v>0</v>
      </c>
      <c r="F9" s="41" t="e">
        <f>+Maig!F6</f>
        <v>#DIV/0!</v>
      </c>
    </row>
    <row r="10" spans="1:32" ht="24.95" customHeight="1" x14ac:dyDescent="0.25">
      <c r="A10" s="20" t="s">
        <v>38</v>
      </c>
      <c r="B10" s="24">
        <f>+Juny!B6</f>
        <v>0</v>
      </c>
      <c r="C10" s="46">
        <f>+Juny!C6</f>
        <v>0</v>
      </c>
      <c r="D10" s="24">
        <f>+Juny!D6</f>
        <v>0</v>
      </c>
      <c r="E10" s="46">
        <f>+Juny!E6</f>
        <v>0</v>
      </c>
      <c r="F10" s="41" t="e">
        <f>+Juny!F6</f>
        <v>#DIV/0!</v>
      </c>
    </row>
    <row r="11" spans="1:32" ht="24.95" customHeight="1" x14ac:dyDescent="0.25">
      <c r="A11" s="20" t="s">
        <v>39</v>
      </c>
      <c r="B11" s="24">
        <f>+Juliol!B6</f>
        <v>0</v>
      </c>
      <c r="C11" s="46">
        <f>+Juliol!C6</f>
        <v>0</v>
      </c>
      <c r="D11" s="24">
        <f>+Juliol!D6</f>
        <v>0</v>
      </c>
      <c r="E11" s="46">
        <f>+Juliol!E6</f>
        <v>0</v>
      </c>
      <c r="F11" s="41" t="e">
        <f>+Juliol!F6</f>
        <v>#DIV/0!</v>
      </c>
    </row>
    <row r="12" spans="1:32" ht="24.95" customHeight="1" x14ac:dyDescent="0.25">
      <c r="A12" s="20" t="s">
        <v>32</v>
      </c>
      <c r="B12" s="24">
        <f>+Agost!B6</f>
        <v>0</v>
      </c>
      <c r="C12" s="46">
        <f>+Agost!C6</f>
        <v>0</v>
      </c>
      <c r="D12" s="24">
        <f>+Agost!D6</f>
        <v>0</v>
      </c>
      <c r="E12" s="46">
        <f>+Agost!E6</f>
        <v>0</v>
      </c>
      <c r="F12" s="41" t="e">
        <f>+Agost!F6</f>
        <v>#DIV/0!</v>
      </c>
    </row>
    <row r="13" spans="1:32" ht="24.95" customHeight="1" x14ac:dyDescent="0.25">
      <c r="A13" s="20" t="s">
        <v>40</v>
      </c>
      <c r="B13" s="24">
        <f>+Setembre!B6</f>
        <v>0</v>
      </c>
      <c r="C13" s="46">
        <f>+Setembre!C6</f>
        <v>0</v>
      </c>
      <c r="D13" s="24">
        <f>+Setembre!D6</f>
        <v>0</v>
      </c>
      <c r="E13" s="46">
        <f>+Setembre!E6</f>
        <v>0</v>
      </c>
      <c r="F13" s="41" t="e">
        <f>+Setembre!F6</f>
        <v>#DIV/0!</v>
      </c>
    </row>
    <row r="14" spans="1:32" ht="24.95" customHeight="1" x14ac:dyDescent="0.25">
      <c r="A14" s="20" t="s">
        <v>33</v>
      </c>
      <c r="B14" s="24">
        <f>+Octubre!B6</f>
        <v>0</v>
      </c>
      <c r="C14" s="46">
        <f>+Octubre!C6</f>
        <v>0</v>
      </c>
      <c r="D14" s="24">
        <f>+Octubre!D6</f>
        <v>0</v>
      </c>
      <c r="E14" s="46">
        <f>+Octubre!E6</f>
        <v>0</v>
      </c>
      <c r="F14" s="41" t="e">
        <f>+Octubre!F6</f>
        <v>#DIV/0!</v>
      </c>
      <c r="G14" s="5"/>
    </row>
    <row r="15" spans="1:32" ht="24.95" customHeight="1" x14ac:dyDescent="0.25">
      <c r="A15" s="20" t="s">
        <v>41</v>
      </c>
      <c r="B15" s="24">
        <f>+Novembre!B6</f>
        <v>0</v>
      </c>
      <c r="C15" s="46">
        <f>+Novembre!C6</f>
        <v>0</v>
      </c>
      <c r="D15" s="24">
        <f>+Novembre!D6</f>
        <v>0</v>
      </c>
      <c r="E15" s="46">
        <f>+Novembre!E6</f>
        <v>0</v>
      </c>
      <c r="F15" s="41" t="e">
        <f>+Novembre!F6</f>
        <v>#DIV/0!</v>
      </c>
      <c r="G15" s="5"/>
    </row>
    <row r="16" spans="1:32" ht="24.95" customHeight="1" x14ac:dyDescent="0.25">
      <c r="A16" s="20" t="s">
        <v>42</v>
      </c>
      <c r="B16" s="24">
        <f>+Desembre!B6</f>
        <v>0</v>
      </c>
      <c r="C16" s="46">
        <f>+Desembre!C6</f>
        <v>0</v>
      </c>
      <c r="D16" s="24">
        <f>+Desembre!D6</f>
        <v>0</v>
      </c>
      <c r="E16" s="46">
        <f>+Desembre!E6</f>
        <v>0</v>
      </c>
      <c r="F16" s="41" t="e">
        <f>+Desembre!F6</f>
        <v>#DIV/0!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1" x14ac:dyDescent="0.25">
      <c r="A17" s="4"/>
    </row>
    <row r="18" spans="1:1" x14ac:dyDescent="0.25">
      <c r="A18" s="4"/>
    </row>
  </sheetData>
  <pageMargins left="0.78740157480314965" right="0.78740157480314965" top="0.39370078740157483" bottom="0.39370078740157483" header="0.31496062992125984" footer="0.31496062992125984"/>
  <pageSetup paperSize="9" scale="48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view="pageBreakPreview" zoomScaleNormal="100" zoomScaleSheetLayoutView="100" workbookViewId="0">
      <selection activeCell="A4" sqref="A4"/>
    </sheetView>
  </sheetViews>
  <sheetFormatPr defaultColWidth="11.42578125" defaultRowHeight="15" x14ac:dyDescent="0.25"/>
  <cols>
    <col min="1" max="1" width="18" style="2" customWidth="1"/>
    <col min="2" max="2" width="30" style="44" customWidth="1"/>
    <col min="3" max="3" width="34.7109375" style="44" customWidth="1"/>
    <col min="4" max="4" width="31.140625" style="44" customWidth="1"/>
    <col min="5" max="5" width="35" style="44" customWidth="1"/>
    <col min="6" max="6" width="15.28515625" style="45" customWidth="1"/>
    <col min="7" max="7" width="11.42578125" style="2"/>
    <col min="8" max="10" width="0" style="2" hidden="1" customWidth="1"/>
    <col min="11" max="16384" width="11.42578125" style="2"/>
  </cols>
  <sheetData>
    <row r="1" spans="1:32" ht="19.5" x14ac:dyDescent="0.25">
      <c r="A1" s="17" t="s">
        <v>44</v>
      </c>
    </row>
    <row r="4" spans="1:32" s="1" customFormat="1" ht="24.95" customHeight="1" x14ac:dyDescent="0.25">
      <c r="A4" s="20" t="s">
        <v>8</v>
      </c>
      <c r="B4" s="24" t="s">
        <v>9</v>
      </c>
      <c r="C4" s="24" t="s">
        <v>10</v>
      </c>
      <c r="D4" s="24" t="s">
        <v>11</v>
      </c>
      <c r="E4" s="24" t="s">
        <v>12</v>
      </c>
      <c r="F4" s="41" t="s">
        <v>13</v>
      </c>
    </row>
    <row r="5" spans="1:32" ht="24.95" customHeight="1" x14ac:dyDescent="0.25">
      <c r="A5" s="20" t="s">
        <v>35</v>
      </c>
      <c r="B5" s="24">
        <f>+Gener!B7</f>
        <v>21.06</v>
      </c>
      <c r="C5" s="46">
        <f>+Gener!C7</f>
        <v>74427.570000000007</v>
      </c>
      <c r="D5" s="24">
        <f>+Gener!D7</f>
        <v>22.04</v>
      </c>
      <c r="E5" s="46">
        <f>+Gener!E7</f>
        <v>506400.94</v>
      </c>
      <c r="F5" s="41">
        <f>+Gener!F7</f>
        <v>21.914422454572691</v>
      </c>
    </row>
    <row r="6" spans="1:32" ht="24.95" customHeight="1" x14ac:dyDescent="0.25">
      <c r="A6" s="20" t="s">
        <v>34</v>
      </c>
      <c r="B6" s="24">
        <f>+Febrer!B7</f>
        <v>34.729999999999997</v>
      </c>
      <c r="C6" s="46">
        <f>+Febrer!C7</f>
        <v>374987.12</v>
      </c>
      <c r="D6" s="24">
        <f>+Febrer!D7</f>
        <v>36.090000000000003</v>
      </c>
      <c r="E6" s="46">
        <f>+Febrer!E7</f>
        <v>345484.43</v>
      </c>
      <c r="F6" s="41">
        <f>+Febrer!F7</f>
        <v>35.382154585146345</v>
      </c>
    </row>
    <row r="7" spans="1:32" ht="24.95" customHeight="1" x14ac:dyDescent="0.25">
      <c r="A7" s="20" t="s">
        <v>36</v>
      </c>
      <c r="B7" s="24">
        <f>+Març!B7</f>
        <v>29.7</v>
      </c>
      <c r="C7" s="46">
        <f>+Març!C7</f>
        <v>620561.37</v>
      </c>
      <c r="D7" s="24">
        <f>+Març!D7</f>
        <v>13.38</v>
      </c>
      <c r="E7" s="46">
        <f>+Març!E7</f>
        <v>31155.200000000001</v>
      </c>
      <c r="F7" s="41">
        <f>+Març!F7</f>
        <v>28.919825170319058</v>
      </c>
    </row>
    <row r="8" spans="1:32" ht="24.95" customHeight="1" x14ac:dyDescent="0.25">
      <c r="A8" s="20" t="s">
        <v>31</v>
      </c>
      <c r="B8" s="24">
        <f>+Abril!B7</f>
        <v>18.52</v>
      </c>
      <c r="C8" s="46">
        <f>+Abril!C7</f>
        <v>340758.47</v>
      </c>
      <c r="D8" s="24">
        <f>+Abril!D7</f>
        <v>15.42</v>
      </c>
      <c r="E8" s="46">
        <f>+Abril!E7</f>
        <v>19190.099999999999</v>
      </c>
      <c r="F8" s="41">
        <f>+Abril!F7</f>
        <v>18.354728305768795</v>
      </c>
    </row>
    <row r="9" spans="1:32" ht="24.95" customHeight="1" x14ac:dyDescent="0.25">
      <c r="A9" s="20" t="s">
        <v>37</v>
      </c>
      <c r="B9" s="24">
        <f>+Maig!B7</f>
        <v>0</v>
      </c>
      <c r="C9" s="46">
        <f>+Maig!C7</f>
        <v>0</v>
      </c>
      <c r="D9" s="24">
        <f>+Maig!D7</f>
        <v>0</v>
      </c>
      <c r="E9" s="46">
        <f>+Maig!E7</f>
        <v>0</v>
      </c>
      <c r="F9" s="41" t="e">
        <f>+Maig!F7</f>
        <v>#DIV/0!</v>
      </c>
    </row>
    <row r="10" spans="1:32" ht="24.95" customHeight="1" x14ac:dyDescent="0.25">
      <c r="A10" s="20" t="s">
        <v>38</v>
      </c>
      <c r="B10" s="24">
        <f>+Juny!B7</f>
        <v>0</v>
      </c>
      <c r="C10" s="46">
        <f>+Juny!C7</f>
        <v>0</v>
      </c>
      <c r="D10" s="24">
        <f>+Juny!D7</f>
        <v>0</v>
      </c>
      <c r="E10" s="46">
        <f>+Juny!E7</f>
        <v>0</v>
      </c>
      <c r="F10" s="41" t="e">
        <f>+Juny!F7</f>
        <v>#DIV/0!</v>
      </c>
    </row>
    <row r="11" spans="1:32" ht="24.95" customHeight="1" x14ac:dyDescent="0.25">
      <c r="A11" s="20" t="s">
        <v>39</v>
      </c>
      <c r="B11" s="24">
        <f>+Juliol!B7</f>
        <v>0</v>
      </c>
      <c r="C11" s="46">
        <f>+Juliol!C7</f>
        <v>0</v>
      </c>
      <c r="D11" s="24">
        <f>+Juliol!D7</f>
        <v>0</v>
      </c>
      <c r="E11" s="46">
        <f>+Juliol!E7</f>
        <v>0</v>
      </c>
      <c r="F11" s="41" t="e">
        <f>+Juliol!F7</f>
        <v>#DIV/0!</v>
      </c>
    </row>
    <row r="12" spans="1:32" ht="24.95" customHeight="1" x14ac:dyDescent="0.25">
      <c r="A12" s="20" t="s">
        <v>32</v>
      </c>
      <c r="B12" s="24">
        <f>+Agost!B7</f>
        <v>0</v>
      </c>
      <c r="C12" s="46">
        <f>+Agost!C7</f>
        <v>0</v>
      </c>
      <c r="D12" s="24">
        <f>+Agost!D7</f>
        <v>0</v>
      </c>
      <c r="E12" s="46">
        <f>+Agost!E7</f>
        <v>0</v>
      </c>
      <c r="F12" s="41" t="e">
        <f>+Agost!F7</f>
        <v>#DIV/0!</v>
      </c>
    </row>
    <row r="13" spans="1:32" ht="24.95" customHeight="1" x14ac:dyDescent="0.25">
      <c r="A13" s="20" t="s">
        <v>40</v>
      </c>
      <c r="B13" s="24">
        <f>+Setembre!B7</f>
        <v>0</v>
      </c>
      <c r="C13" s="46">
        <f>+Setembre!C7</f>
        <v>0</v>
      </c>
      <c r="D13" s="24">
        <f>+Setembre!D7</f>
        <v>0</v>
      </c>
      <c r="E13" s="46">
        <f>+Setembre!E7</f>
        <v>0</v>
      </c>
      <c r="F13" s="41" t="e">
        <f>+Setembre!F7</f>
        <v>#DIV/0!</v>
      </c>
    </row>
    <row r="14" spans="1:32" ht="24.95" customHeight="1" x14ac:dyDescent="0.25">
      <c r="A14" s="20" t="s">
        <v>33</v>
      </c>
      <c r="B14" s="24">
        <f>+Octubre!B7</f>
        <v>0</v>
      </c>
      <c r="C14" s="46">
        <f>+Octubre!C7</f>
        <v>0</v>
      </c>
      <c r="D14" s="24">
        <f>+Octubre!D7</f>
        <v>0</v>
      </c>
      <c r="E14" s="46">
        <f>+Octubre!E7</f>
        <v>0</v>
      </c>
      <c r="F14" s="41" t="e">
        <f>+Octubre!F7</f>
        <v>#DIV/0!</v>
      </c>
    </row>
    <row r="15" spans="1:32" ht="24.95" customHeight="1" x14ac:dyDescent="0.25">
      <c r="A15" s="20" t="s">
        <v>41</v>
      </c>
      <c r="B15" s="24">
        <f>+Novembre!B7</f>
        <v>0</v>
      </c>
      <c r="C15" s="46">
        <f>+Novembre!C7</f>
        <v>0</v>
      </c>
      <c r="D15" s="24">
        <f>+Novembre!D7</f>
        <v>0</v>
      </c>
      <c r="E15" s="46">
        <f>+Novembre!E7</f>
        <v>0</v>
      </c>
      <c r="F15" s="41" t="e">
        <f>+Novembre!F7</f>
        <v>#DIV/0!</v>
      </c>
    </row>
    <row r="16" spans="1:32" ht="24.95" customHeight="1" x14ac:dyDescent="0.25">
      <c r="A16" s="20" t="s">
        <v>42</v>
      </c>
      <c r="B16" s="24">
        <f>+Desembre!B7</f>
        <v>0</v>
      </c>
      <c r="C16" s="46">
        <f>+Desembre!C7</f>
        <v>0</v>
      </c>
      <c r="D16" s="24">
        <f>+Desembre!D7</f>
        <v>0</v>
      </c>
      <c r="E16" s="46">
        <f>+Desembre!E7</f>
        <v>0</v>
      </c>
      <c r="F16" s="41" t="e">
        <f>+Desembre!F7</f>
        <v>#DIV/0!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</sheetData>
  <pageMargins left="0.78740157480314965" right="0.78740157480314965" top="0.39370078740157483" bottom="0.39370078740157483" header="0.31496062992125984" footer="0.31496062992125984"/>
  <pageSetup paperSize="9" scale="51" orientation="portrait" r:id="rId1"/>
  <colBreaks count="1" manualBreakCount="1">
    <brk id="6" max="1048575" man="1"/>
  </colBreaks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view="pageBreakPreview" zoomScaleNormal="100" zoomScaleSheetLayoutView="100" workbookViewId="0">
      <selection activeCell="C7" sqref="C7"/>
    </sheetView>
  </sheetViews>
  <sheetFormatPr defaultColWidth="11.42578125" defaultRowHeight="15" x14ac:dyDescent="0.25"/>
  <cols>
    <col min="1" max="1" width="19" style="2" customWidth="1"/>
    <col min="2" max="2" width="30" style="44" customWidth="1"/>
    <col min="3" max="3" width="34.7109375" style="44" customWidth="1"/>
    <col min="4" max="4" width="31.140625" style="44" customWidth="1"/>
    <col min="5" max="5" width="35" style="44" customWidth="1"/>
    <col min="6" max="6" width="15.28515625" style="45" customWidth="1"/>
    <col min="7" max="7" width="11.42578125" style="2"/>
    <col min="8" max="10" width="0" style="2" hidden="1" customWidth="1"/>
    <col min="11" max="16384" width="11.42578125" style="2"/>
  </cols>
  <sheetData>
    <row r="1" spans="1:32" ht="19.5" x14ac:dyDescent="0.25">
      <c r="A1" s="17" t="s">
        <v>45</v>
      </c>
    </row>
    <row r="4" spans="1:32" s="1" customFormat="1" ht="24.95" customHeight="1" x14ac:dyDescent="0.25">
      <c r="A4" s="20" t="s">
        <v>8</v>
      </c>
      <c r="B4" s="24" t="s">
        <v>9</v>
      </c>
      <c r="C4" s="24" t="s">
        <v>10</v>
      </c>
      <c r="D4" s="24" t="s">
        <v>11</v>
      </c>
      <c r="E4" s="24" t="s">
        <v>12</v>
      </c>
      <c r="F4" s="41" t="s">
        <v>13</v>
      </c>
    </row>
    <row r="5" spans="1:32" ht="24.95" customHeight="1" x14ac:dyDescent="0.25">
      <c r="A5" s="20" t="s">
        <v>35</v>
      </c>
      <c r="B5" s="24">
        <f>+Gener!B8</f>
        <v>0</v>
      </c>
      <c r="C5" s="46">
        <f>+Gener!C8</f>
        <v>0</v>
      </c>
      <c r="D5" s="24">
        <f>+Gener!D8</f>
        <v>13.91</v>
      </c>
      <c r="E5" s="46">
        <f>+Gener!E8</f>
        <v>24925.4</v>
      </c>
      <c r="F5" s="41">
        <f>+Gener!F8</f>
        <v>13.91</v>
      </c>
    </row>
    <row r="6" spans="1:32" ht="24.95" customHeight="1" x14ac:dyDescent="0.25">
      <c r="A6" s="20" t="s">
        <v>34</v>
      </c>
      <c r="B6" s="24">
        <f>+Febrer!B8</f>
        <v>41.18</v>
      </c>
      <c r="C6" s="46">
        <f>+Febrer!C8</f>
        <v>43907.37</v>
      </c>
      <c r="D6" s="24">
        <f>+Febrer!D8</f>
        <v>20.420000000000002</v>
      </c>
      <c r="E6" s="46">
        <f>+Febrer!E8</f>
        <v>16228.74</v>
      </c>
      <c r="F6" s="41">
        <f>+Febrer!F8</f>
        <v>35.577565083607844</v>
      </c>
    </row>
    <row r="7" spans="1:32" ht="24.95" customHeight="1" x14ac:dyDescent="0.25">
      <c r="A7" s="20" t="s">
        <v>36</v>
      </c>
      <c r="B7" s="24">
        <f>+Març!B8</f>
        <v>22.65</v>
      </c>
      <c r="C7" s="46">
        <f>+Març!C8</f>
        <v>34023.089999999997</v>
      </c>
      <c r="D7" s="24">
        <f>+Març!D8</f>
        <v>20.13</v>
      </c>
      <c r="E7" s="46">
        <f>+Març!E8</f>
        <v>7458.81</v>
      </c>
      <c r="F7" s="41">
        <f>+Març!F8</f>
        <v>22.196881864138337</v>
      </c>
    </row>
    <row r="8" spans="1:32" ht="24.95" customHeight="1" x14ac:dyDescent="0.25">
      <c r="A8" s="20" t="s">
        <v>31</v>
      </c>
      <c r="B8" s="24">
        <f>+Abril!B8</f>
        <v>23.02</v>
      </c>
      <c r="C8" s="46">
        <f>+Abril!C8</f>
        <v>26537.09</v>
      </c>
      <c r="D8" s="24">
        <f>+Abril!D8</f>
        <v>15.71</v>
      </c>
      <c r="E8" s="46">
        <f>+Abril!E8</f>
        <v>8950.84</v>
      </c>
      <c r="F8" s="41">
        <f>+Abril!F8</f>
        <v>21.176256496222802</v>
      </c>
    </row>
    <row r="9" spans="1:32" ht="24.95" customHeight="1" x14ac:dyDescent="0.25">
      <c r="A9" s="20" t="s">
        <v>37</v>
      </c>
      <c r="B9" s="24">
        <f>+Maig!B8</f>
        <v>0</v>
      </c>
      <c r="C9" s="46">
        <f>+Maig!C8</f>
        <v>0</v>
      </c>
      <c r="D9" s="24">
        <f>+Maig!D8</f>
        <v>0</v>
      </c>
      <c r="E9" s="46">
        <f>+Maig!E8</f>
        <v>0</v>
      </c>
      <c r="F9" s="41" t="e">
        <f>+Maig!F8</f>
        <v>#DIV/0!</v>
      </c>
    </row>
    <row r="10" spans="1:32" ht="24.95" customHeight="1" x14ac:dyDescent="0.25">
      <c r="A10" s="20" t="s">
        <v>38</v>
      </c>
      <c r="B10" s="24">
        <f>+Juny!B8</f>
        <v>0</v>
      </c>
      <c r="C10" s="46">
        <f>+Juny!C8</f>
        <v>0</v>
      </c>
      <c r="D10" s="24">
        <f>+Juny!D8</f>
        <v>0</v>
      </c>
      <c r="E10" s="46">
        <f>+Juny!E8</f>
        <v>0</v>
      </c>
      <c r="F10" s="41" t="e">
        <f>+Juny!F8</f>
        <v>#DIV/0!</v>
      </c>
    </row>
    <row r="11" spans="1:32" ht="24.95" customHeight="1" x14ac:dyDescent="0.25">
      <c r="A11" s="20" t="s">
        <v>39</v>
      </c>
      <c r="B11" s="24">
        <f>+Juliol!B8</f>
        <v>0</v>
      </c>
      <c r="C11" s="46">
        <f>+Juliol!C8</f>
        <v>0</v>
      </c>
      <c r="D11" s="24">
        <f>+Juliol!D8</f>
        <v>0</v>
      </c>
      <c r="E11" s="46">
        <f>+Juliol!E8</f>
        <v>0</v>
      </c>
      <c r="F11" s="41" t="e">
        <f>+Juliol!F8</f>
        <v>#DIV/0!</v>
      </c>
    </row>
    <row r="12" spans="1:32" ht="24.95" customHeight="1" x14ac:dyDescent="0.25">
      <c r="A12" s="20" t="s">
        <v>32</v>
      </c>
      <c r="B12" s="24">
        <f>+Agost!B8</f>
        <v>0</v>
      </c>
      <c r="C12" s="46">
        <f>+Agost!C8</f>
        <v>0</v>
      </c>
      <c r="D12" s="24">
        <f>+Agost!D8</f>
        <v>0</v>
      </c>
      <c r="E12" s="46">
        <f>+Agost!E8</f>
        <v>0</v>
      </c>
      <c r="F12" s="41" t="e">
        <f>+Agost!F8</f>
        <v>#DIV/0!</v>
      </c>
    </row>
    <row r="13" spans="1:32" ht="24.95" customHeight="1" x14ac:dyDescent="0.25">
      <c r="A13" s="20" t="s">
        <v>40</v>
      </c>
      <c r="B13" s="24">
        <f>+Setembre!B8</f>
        <v>0</v>
      </c>
      <c r="C13" s="46">
        <f>+Setembre!C8</f>
        <v>0</v>
      </c>
      <c r="D13" s="24">
        <f>+Setembre!D8</f>
        <v>0</v>
      </c>
      <c r="E13" s="46">
        <f>+Setembre!E8</f>
        <v>0</v>
      </c>
      <c r="F13" s="41" t="e">
        <f>+Setembre!F8</f>
        <v>#DIV/0!</v>
      </c>
    </row>
    <row r="14" spans="1:32" ht="24.95" customHeight="1" x14ac:dyDescent="0.25">
      <c r="A14" s="20" t="s">
        <v>33</v>
      </c>
      <c r="B14" s="24">
        <f>+Octubre!B8</f>
        <v>0</v>
      </c>
      <c r="C14" s="46">
        <f>+Octubre!C8</f>
        <v>0</v>
      </c>
      <c r="D14" s="24">
        <f>+Octubre!D8</f>
        <v>0</v>
      </c>
      <c r="E14" s="46">
        <f>+Octubre!E8</f>
        <v>0</v>
      </c>
      <c r="F14" s="41" t="e">
        <f>+Octubre!F8</f>
        <v>#DIV/0!</v>
      </c>
      <c r="G14" s="5"/>
    </row>
    <row r="15" spans="1:32" ht="24.95" customHeight="1" x14ac:dyDescent="0.25">
      <c r="A15" s="20" t="s">
        <v>41</v>
      </c>
      <c r="B15" s="24">
        <f>+Novembre!B8</f>
        <v>0</v>
      </c>
      <c r="C15" s="46">
        <f>+Novembre!C8</f>
        <v>0</v>
      </c>
      <c r="D15" s="24">
        <f>+Novembre!D8</f>
        <v>0</v>
      </c>
      <c r="E15" s="46">
        <f>+Novembre!E8</f>
        <v>0</v>
      </c>
      <c r="F15" s="41" t="e">
        <f>+Novembre!F8</f>
        <v>#DIV/0!</v>
      </c>
    </row>
    <row r="16" spans="1:32" ht="24.95" customHeight="1" x14ac:dyDescent="0.25">
      <c r="A16" s="20" t="s">
        <v>42</v>
      </c>
      <c r="B16" s="24">
        <f>+Desembre!B8</f>
        <v>0</v>
      </c>
      <c r="C16" s="46">
        <f>+Desembre!C8</f>
        <v>0</v>
      </c>
      <c r="D16" s="24">
        <f>+Desembre!D8</f>
        <v>0</v>
      </c>
      <c r="E16" s="46">
        <f>+Desembre!E8</f>
        <v>0</v>
      </c>
      <c r="F16" s="41" t="e">
        <f>+Desembre!F8</f>
        <v>#DIV/0!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</sheetData>
  <pageMargins left="0.78740157480314965" right="0.78740157480314965" top="0.39370078740157483" bottom="0.39370078740157483" header="0.31496062992125984" footer="0.31496062992125984"/>
  <pageSetup paperSize="9" scale="50" orientation="portrait" r:id="rId1"/>
  <colBreaks count="1" manualBreakCount="1">
    <brk id="6" max="1048575" man="1"/>
  </colBreaks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view="pageBreakPreview" zoomScaleNormal="100" zoomScaleSheetLayoutView="100" workbookViewId="0">
      <selection activeCell="F8" sqref="F8"/>
    </sheetView>
  </sheetViews>
  <sheetFormatPr defaultColWidth="11.42578125" defaultRowHeight="15" x14ac:dyDescent="0.25"/>
  <cols>
    <col min="1" max="1" width="19" style="48" customWidth="1"/>
    <col min="2" max="2" width="30" style="44" customWidth="1"/>
    <col min="3" max="3" width="34.7109375" style="44" customWidth="1"/>
    <col min="4" max="4" width="31.140625" style="44" customWidth="1"/>
    <col min="5" max="5" width="35" style="44" customWidth="1"/>
    <col min="6" max="6" width="15.28515625" style="45" customWidth="1"/>
    <col min="7" max="7" width="11.42578125" style="48"/>
    <col min="8" max="10" width="0" style="48" hidden="1" customWidth="1"/>
    <col min="11" max="16384" width="11.42578125" style="48"/>
  </cols>
  <sheetData>
    <row r="1" spans="1:32" ht="19.5" x14ac:dyDescent="0.25">
      <c r="A1" s="47" t="s">
        <v>46</v>
      </c>
    </row>
    <row r="4" spans="1:32" s="50" customFormat="1" ht="24.95" customHeight="1" x14ac:dyDescent="0.25">
      <c r="A4" s="49" t="s">
        <v>8</v>
      </c>
      <c r="B4" s="24" t="s">
        <v>9</v>
      </c>
      <c r="C4" s="24" t="s">
        <v>10</v>
      </c>
      <c r="D4" s="24" t="s">
        <v>11</v>
      </c>
      <c r="E4" s="24" t="s">
        <v>12</v>
      </c>
      <c r="F4" s="41" t="s">
        <v>13</v>
      </c>
    </row>
    <row r="5" spans="1:32" ht="24.95" customHeight="1" x14ac:dyDescent="0.25">
      <c r="A5" s="49" t="s">
        <v>35</v>
      </c>
      <c r="B5" s="24">
        <f>+Gener!B9</f>
        <v>54.16</v>
      </c>
      <c r="C5" s="46">
        <f>+Gener!C9</f>
        <v>41640.379999999997</v>
      </c>
      <c r="D5" s="24">
        <f>+Gener!D9</f>
        <v>6.47</v>
      </c>
      <c r="E5" s="46">
        <f>+Gener!E9</f>
        <v>134989.75</v>
      </c>
      <c r="F5" s="41">
        <f>+Gener!F9</f>
        <v>17.712870750307435</v>
      </c>
    </row>
    <row r="6" spans="1:32" ht="24.95" customHeight="1" x14ac:dyDescent="0.25">
      <c r="A6" s="49" t="s">
        <v>34</v>
      </c>
      <c r="B6" s="24">
        <f>+Febrer!B9</f>
        <v>20.66</v>
      </c>
      <c r="C6" s="46">
        <f>+Febrer!C9</f>
        <v>402745.67</v>
      </c>
      <c r="D6" s="24">
        <f>+Febrer!D9</f>
        <v>36.94</v>
      </c>
      <c r="E6" s="46">
        <f>+Febrer!E9</f>
        <v>2809127.04</v>
      </c>
      <c r="F6" s="41">
        <f>+Febrer!F9</f>
        <v>34.898605430661661</v>
      </c>
    </row>
    <row r="7" spans="1:32" ht="24.95" customHeight="1" x14ac:dyDescent="0.25">
      <c r="A7" s="49" t="s">
        <v>36</v>
      </c>
      <c r="B7" s="24">
        <f>+Març!B9</f>
        <v>27.14</v>
      </c>
      <c r="C7" s="46">
        <f>+Març!C9</f>
        <v>1528715.84</v>
      </c>
      <c r="D7" s="24">
        <f>+Març!D9</f>
        <v>32.130000000000003</v>
      </c>
      <c r="E7" s="46">
        <f>+Març!E9</f>
        <v>6896213.4900000002</v>
      </c>
      <c r="F7" s="41">
        <f>+Març!F9</f>
        <v>31.224557147863937</v>
      </c>
    </row>
    <row r="8" spans="1:32" ht="24.95" customHeight="1" x14ac:dyDescent="0.25">
      <c r="A8" s="49" t="s">
        <v>31</v>
      </c>
      <c r="B8" s="24">
        <f>+Abril!B9</f>
        <v>39.049999999999997</v>
      </c>
      <c r="C8" s="46">
        <f>+Abril!C9</f>
        <v>6420072.6100000003</v>
      </c>
      <c r="D8" s="24">
        <f>+Abril!D9</f>
        <v>15.01</v>
      </c>
      <c r="E8" s="46">
        <f>+Abril!E9</f>
        <v>2582208.11</v>
      </c>
      <c r="F8" s="41">
        <f>+Abril!F9</f>
        <v>32.154382667551381</v>
      </c>
    </row>
    <row r="9" spans="1:32" ht="24.95" customHeight="1" x14ac:dyDescent="0.25">
      <c r="A9" s="49" t="s">
        <v>37</v>
      </c>
      <c r="B9" s="24">
        <f>+Maig!B9</f>
        <v>0</v>
      </c>
      <c r="C9" s="46">
        <f>+Maig!C9</f>
        <v>0</v>
      </c>
      <c r="D9" s="24">
        <f>+Maig!D9</f>
        <v>0</v>
      </c>
      <c r="E9" s="46">
        <f>+Maig!E9</f>
        <v>0</v>
      </c>
      <c r="F9" s="41" t="e">
        <f>+Maig!F9</f>
        <v>#DIV/0!</v>
      </c>
    </row>
    <row r="10" spans="1:32" ht="24.95" customHeight="1" x14ac:dyDescent="0.25">
      <c r="A10" s="49" t="s">
        <v>38</v>
      </c>
      <c r="B10" s="24">
        <f>+Juny!B9</f>
        <v>0</v>
      </c>
      <c r="C10" s="46">
        <f>+Juny!C9</f>
        <v>0</v>
      </c>
      <c r="D10" s="24">
        <f>+Juny!D9</f>
        <v>0</v>
      </c>
      <c r="E10" s="46">
        <f>+Juny!E9</f>
        <v>0</v>
      </c>
      <c r="F10" s="41" t="e">
        <f>+Juny!F9</f>
        <v>#DIV/0!</v>
      </c>
    </row>
    <row r="11" spans="1:32" ht="24.95" customHeight="1" x14ac:dyDescent="0.25">
      <c r="A11" s="49" t="s">
        <v>39</v>
      </c>
      <c r="B11" s="24">
        <f>+Juliol!B9</f>
        <v>0</v>
      </c>
      <c r="C11" s="46">
        <f>+Juliol!C9</f>
        <v>0</v>
      </c>
      <c r="D11" s="24">
        <f>+Juliol!D9</f>
        <v>0</v>
      </c>
      <c r="E11" s="46">
        <f>+Juliol!E9</f>
        <v>0</v>
      </c>
      <c r="F11" s="41" t="e">
        <f>+Juliol!F9</f>
        <v>#DIV/0!</v>
      </c>
    </row>
    <row r="12" spans="1:32" ht="24.95" customHeight="1" x14ac:dyDescent="0.25">
      <c r="A12" s="49" t="s">
        <v>32</v>
      </c>
      <c r="B12" s="24">
        <f>+Agost!B9</f>
        <v>0</v>
      </c>
      <c r="C12" s="46">
        <f>+Agost!C9</f>
        <v>0</v>
      </c>
      <c r="D12" s="24">
        <f>+Agost!D9</f>
        <v>0</v>
      </c>
      <c r="E12" s="46">
        <f>+Agost!E9</f>
        <v>0</v>
      </c>
      <c r="F12" s="41" t="e">
        <f>+Agost!F9</f>
        <v>#DIV/0!</v>
      </c>
    </row>
    <row r="13" spans="1:32" ht="24.95" customHeight="1" x14ac:dyDescent="0.25">
      <c r="A13" s="49" t="s">
        <v>40</v>
      </c>
      <c r="B13" s="24">
        <f>+Setembre!B9</f>
        <v>0</v>
      </c>
      <c r="C13" s="46">
        <f>+Setembre!C9</f>
        <v>0</v>
      </c>
      <c r="D13" s="24">
        <f>+Setembre!D9</f>
        <v>0</v>
      </c>
      <c r="E13" s="46">
        <f>+Setembre!E9</f>
        <v>0</v>
      </c>
      <c r="F13" s="41" t="e">
        <f>+Setembre!F9</f>
        <v>#DIV/0!</v>
      </c>
    </row>
    <row r="14" spans="1:32" ht="24.95" customHeight="1" x14ac:dyDescent="0.25">
      <c r="A14" s="49" t="s">
        <v>33</v>
      </c>
      <c r="B14" s="24">
        <f>+Octubre!B9</f>
        <v>0</v>
      </c>
      <c r="C14" s="46">
        <f>+Octubre!C9</f>
        <v>0</v>
      </c>
      <c r="D14" s="24">
        <f>+Octubre!D9</f>
        <v>0</v>
      </c>
      <c r="E14" s="46">
        <f>+Octubre!E9</f>
        <v>0</v>
      </c>
      <c r="F14" s="41" t="e">
        <f>+Octubre!F9</f>
        <v>#DIV/0!</v>
      </c>
    </row>
    <row r="15" spans="1:32" ht="24.95" customHeight="1" x14ac:dyDescent="0.25">
      <c r="A15" s="49" t="s">
        <v>41</v>
      </c>
      <c r="B15" s="24">
        <f>+Novembre!B9</f>
        <v>0</v>
      </c>
      <c r="C15" s="46">
        <f>+Novembre!C9</f>
        <v>0</v>
      </c>
      <c r="D15" s="24">
        <f>+Novembre!D9</f>
        <v>0</v>
      </c>
      <c r="E15" s="46">
        <f>+Novembre!E9</f>
        <v>0</v>
      </c>
      <c r="F15" s="41" t="e">
        <f>+Novembre!F9</f>
        <v>#DIV/0!</v>
      </c>
    </row>
    <row r="16" spans="1:32" ht="24.95" customHeight="1" x14ac:dyDescent="0.25">
      <c r="A16" s="49" t="s">
        <v>42</v>
      </c>
      <c r="B16" s="24">
        <f>+Desembre!B9</f>
        <v>0</v>
      </c>
      <c r="C16" s="46">
        <f>+Desembre!C9</f>
        <v>0</v>
      </c>
      <c r="D16" s="24">
        <f>+Desembre!D9</f>
        <v>0</v>
      </c>
      <c r="E16" s="46">
        <f>+Desembre!E9</f>
        <v>0</v>
      </c>
      <c r="F16" s="41" t="e">
        <f>+Desembre!F9</f>
        <v>#DIV/0!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</row>
  </sheetData>
  <pageMargins left="0.78740157480314965" right="0.78740157480314965" top="0.39370078740157483" bottom="0.39370078740157483" header="0.31496062992125984" footer="0.31496062992125984"/>
  <pageSetup paperSize="9" scale="51" orientation="portrait" r:id="rId1"/>
  <colBreaks count="1" manualBreakCount="1">
    <brk id="6" max="1048575" man="1"/>
  </colBreaks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view="pageBreakPreview" zoomScaleNormal="100" zoomScaleSheetLayoutView="100" workbookViewId="0">
      <selection activeCell="A4" sqref="A4"/>
    </sheetView>
  </sheetViews>
  <sheetFormatPr defaultColWidth="11.42578125" defaultRowHeight="15" x14ac:dyDescent="0.25"/>
  <cols>
    <col min="1" max="1" width="21" style="2" customWidth="1"/>
    <col min="2" max="2" width="30" style="44" customWidth="1"/>
    <col min="3" max="3" width="34.7109375" style="44" customWidth="1"/>
    <col min="4" max="4" width="31.140625" style="44" customWidth="1"/>
    <col min="5" max="5" width="35" style="44" customWidth="1"/>
    <col min="6" max="6" width="15.28515625" style="45" customWidth="1"/>
    <col min="7" max="9" width="0" style="2" hidden="1" customWidth="1"/>
    <col min="10" max="16384" width="11.42578125" style="2"/>
  </cols>
  <sheetData>
    <row r="1" spans="1:32" ht="19.5" x14ac:dyDescent="0.25">
      <c r="A1" s="17" t="s">
        <v>47</v>
      </c>
    </row>
    <row r="4" spans="1:32" s="1" customFormat="1" ht="24.95" customHeight="1" x14ac:dyDescent="0.25">
      <c r="A4" s="20" t="s">
        <v>8</v>
      </c>
      <c r="B4" s="24" t="s">
        <v>9</v>
      </c>
      <c r="C4" s="24" t="s">
        <v>10</v>
      </c>
      <c r="D4" s="24" t="s">
        <v>11</v>
      </c>
      <c r="E4" s="24" t="s">
        <v>12</v>
      </c>
      <c r="F4" s="41" t="s">
        <v>13</v>
      </c>
    </row>
    <row r="5" spans="1:32" ht="24.95" customHeight="1" x14ac:dyDescent="0.25">
      <c r="A5" s="20" t="s">
        <v>35</v>
      </c>
      <c r="B5" s="24">
        <f>+Gener!B10</f>
        <v>0</v>
      </c>
      <c r="C5" s="46">
        <f>+Gener!C10</f>
        <v>0</v>
      </c>
      <c r="D5" s="24">
        <f>+Gener!D10</f>
        <v>25.28</v>
      </c>
      <c r="E5" s="46">
        <f>+Gener!E10</f>
        <v>73585.210000000006</v>
      </c>
      <c r="F5" s="41">
        <f>+Gener!F10</f>
        <v>25.28</v>
      </c>
    </row>
    <row r="6" spans="1:32" ht="24.95" customHeight="1" x14ac:dyDescent="0.25">
      <c r="A6" s="20" t="s">
        <v>34</v>
      </c>
      <c r="B6" s="24">
        <f>+Febrer!B10</f>
        <v>42</v>
      </c>
      <c r="C6" s="46">
        <f>+Febrer!C10</f>
        <v>52689.15</v>
      </c>
      <c r="D6" s="24">
        <f>+Febrer!D10</f>
        <v>29.27</v>
      </c>
      <c r="E6" s="46">
        <f>+Febrer!E10</f>
        <v>95399.75</v>
      </c>
      <c r="F6" s="41">
        <f>+Febrer!F10</f>
        <v>33.799258300250727</v>
      </c>
    </row>
    <row r="7" spans="1:32" ht="24.95" customHeight="1" x14ac:dyDescent="0.25">
      <c r="A7" s="20" t="s">
        <v>36</v>
      </c>
      <c r="B7" s="24">
        <f>+Març!B10</f>
        <v>33.869999999999997</v>
      </c>
      <c r="C7" s="46">
        <f>+Març!C10</f>
        <v>136863.12</v>
      </c>
      <c r="D7" s="24">
        <f>+Març!D10</f>
        <v>19.29</v>
      </c>
      <c r="E7" s="46">
        <f>+Març!E10</f>
        <v>68385.16</v>
      </c>
      <c r="F7" s="41">
        <f>+Març!F10</f>
        <v>29.012197377731979</v>
      </c>
    </row>
    <row r="8" spans="1:32" ht="24.95" customHeight="1" x14ac:dyDescent="0.25">
      <c r="A8" s="20" t="s">
        <v>31</v>
      </c>
      <c r="B8" s="24">
        <f>+Abril!B10</f>
        <v>27.37</v>
      </c>
      <c r="C8" s="46">
        <f>+Abril!C10</f>
        <v>55128.55</v>
      </c>
      <c r="D8" s="24">
        <f>+Abril!D10</f>
        <v>24.97</v>
      </c>
      <c r="E8" s="46">
        <f>+Abril!E10</f>
        <v>172356.3</v>
      </c>
      <c r="F8" s="41">
        <f>+Abril!F10</f>
        <v>25.551614643788366</v>
      </c>
    </row>
    <row r="9" spans="1:32" ht="24.95" customHeight="1" x14ac:dyDescent="0.25">
      <c r="A9" s="20" t="s">
        <v>37</v>
      </c>
      <c r="B9" s="24">
        <f>+Maig!B10</f>
        <v>0</v>
      </c>
      <c r="C9" s="46">
        <f>+Maig!C10</f>
        <v>0</v>
      </c>
      <c r="D9" s="24">
        <f>+Maig!D10</f>
        <v>0</v>
      </c>
      <c r="E9" s="46">
        <f>+Maig!E10</f>
        <v>0</v>
      </c>
      <c r="F9" s="41" t="e">
        <f>+Maig!F10</f>
        <v>#DIV/0!</v>
      </c>
    </row>
    <row r="10" spans="1:32" ht="24.95" customHeight="1" x14ac:dyDescent="0.25">
      <c r="A10" s="20" t="s">
        <v>38</v>
      </c>
      <c r="B10" s="24">
        <f>+Juny!B10</f>
        <v>0</v>
      </c>
      <c r="C10" s="46">
        <f>+Juny!C10</f>
        <v>0</v>
      </c>
      <c r="D10" s="24">
        <f>+Juny!D10</f>
        <v>0</v>
      </c>
      <c r="E10" s="46">
        <f>+Juny!E10</f>
        <v>0</v>
      </c>
      <c r="F10" s="41" t="e">
        <f>+Juny!F10</f>
        <v>#DIV/0!</v>
      </c>
    </row>
    <row r="11" spans="1:32" ht="24.95" customHeight="1" x14ac:dyDescent="0.25">
      <c r="A11" s="20" t="s">
        <v>39</v>
      </c>
      <c r="B11" s="24">
        <f>+Juliol!B10</f>
        <v>0</v>
      </c>
      <c r="C11" s="46">
        <f>+Juliol!C10</f>
        <v>0</v>
      </c>
      <c r="D11" s="24">
        <f>+Juliol!D10</f>
        <v>0</v>
      </c>
      <c r="E11" s="46">
        <f>+Juliol!E10</f>
        <v>0</v>
      </c>
      <c r="F11" s="41" t="e">
        <f>+Juliol!F10</f>
        <v>#DIV/0!</v>
      </c>
      <c r="G11" s="52"/>
      <c r="H11" s="52"/>
    </row>
    <row r="12" spans="1:32" ht="24.95" customHeight="1" x14ac:dyDescent="0.25">
      <c r="A12" s="20" t="s">
        <v>32</v>
      </c>
      <c r="B12" s="24">
        <f>+Agost!B10</f>
        <v>0</v>
      </c>
      <c r="C12" s="46">
        <f>+Agost!C10</f>
        <v>0</v>
      </c>
      <c r="D12" s="24">
        <f>+Agost!D10</f>
        <v>0</v>
      </c>
      <c r="E12" s="46">
        <f>+Agost!E10</f>
        <v>0</v>
      </c>
      <c r="F12" s="41" t="e">
        <f>+Agost!F10</f>
        <v>#DIV/0!</v>
      </c>
    </row>
    <row r="13" spans="1:32" ht="24.95" customHeight="1" x14ac:dyDescent="0.25">
      <c r="A13" s="20" t="s">
        <v>40</v>
      </c>
      <c r="B13" s="24">
        <f>+Setembre!B10</f>
        <v>0</v>
      </c>
      <c r="C13" s="46">
        <f>+Setembre!C10</f>
        <v>0</v>
      </c>
      <c r="D13" s="24">
        <f>+Setembre!D10</f>
        <v>0</v>
      </c>
      <c r="E13" s="46">
        <f>+Setembre!E10</f>
        <v>0</v>
      </c>
      <c r="F13" s="41" t="e">
        <f>+Setembre!F10</f>
        <v>#DIV/0!</v>
      </c>
    </row>
    <row r="14" spans="1:32" ht="24.95" customHeight="1" x14ac:dyDescent="0.25">
      <c r="A14" s="20" t="s">
        <v>33</v>
      </c>
      <c r="B14" s="24">
        <f>+Octubre!B10</f>
        <v>0</v>
      </c>
      <c r="C14" s="46">
        <f>+Octubre!C10</f>
        <v>0</v>
      </c>
      <c r="D14" s="24">
        <f>+Octubre!D10</f>
        <v>0</v>
      </c>
      <c r="E14" s="46">
        <f>+Octubre!E10</f>
        <v>0</v>
      </c>
      <c r="F14" s="41" t="e">
        <f>+Octubre!F10</f>
        <v>#DIV/0!</v>
      </c>
      <c r="G14" s="53" t="e">
        <f>+#REF!</f>
        <v>#REF!</v>
      </c>
      <c r="H14" s="53" t="e">
        <f>+#REF!</f>
        <v>#REF!</v>
      </c>
      <c r="I14" s="53" t="e">
        <f>+#REF!</f>
        <v>#REF!</v>
      </c>
    </row>
    <row r="15" spans="1:32" ht="24.95" customHeight="1" x14ac:dyDescent="0.25">
      <c r="A15" s="20" t="s">
        <v>41</v>
      </c>
      <c r="B15" s="24">
        <f>+Novembre!B10</f>
        <v>0</v>
      </c>
      <c r="C15" s="46">
        <f>+Novembre!C10</f>
        <v>0</v>
      </c>
      <c r="D15" s="24">
        <f>+Novembre!D10</f>
        <v>0</v>
      </c>
      <c r="E15" s="46">
        <f>+Novembre!E10</f>
        <v>0</v>
      </c>
      <c r="F15" s="41" t="e">
        <f>+Novembre!F10</f>
        <v>#DIV/0!</v>
      </c>
    </row>
    <row r="16" spans="1:32" ht="24.95" customHeight="1" x14ac:dyDescent="0.25">
      <c r="A16" s="20" t="s">
        <v>42</v>
      </c>
      <c r="B16" s="24">
        <f>+Desembre!B10</f>
        <v>0</v>
      </c>
      <c r="C16" s="46">
        <f>+Desembre!C10</f>
        <v>0</v>
      </c>
      <c r="D16" s="24">
        <f>+Desembre!D10</f>
        <v>0</v>
      </c>
      <c r="E16" s="46">
        <f>+Desembre!E10</f>
        <v>0</v>
      </c>
      <c r="F16" s="41" t="e">
        <f>+Desembre!F10</f>
        <v>#DIV/0!</v>
      </c>
      <c r="G16" s="53">
        <f>+Desembre!G10</f>
        <v>0</v>
      </c>
      <c r="H16" s="53">
        <f>+Desembre!H10</f>
        <v>0</v>
      </c>
      <c r="I16" s="53">
        <f>+Desembre!I10</f>
        <v>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</sheetData>
  <pageMargins left="0.78740157480314965" right="0.78740157480314965" top="0.39370078740157483" bottom="0.39370078740157483" header="0.31496062992125984" footer="0.31496062992125984"/>
  <pageSetup paperSize="9" scale="51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view="pageBreakPreview" zoomScaleNormal="100" zoomScaleSheetLayoutView="100" workbookViewId="0">
      <selection activeCell="A4" sqref="A4"/>
    </sheetView>
  </sheetViews>
  <sheetFormatPr defaultColWidth="11.42578125" defaultRowHeight="15" x14ac:dyDescent="0.25"/>
  <cols>
    <col min="1" max="1" width="19.28515625" style="2" customWidth="1"/>
    <col min="2" max="2" width="30" style="44" customWidth="1"/>
    <col min="3" max="3" width="34.7109375" style="44" customWidth="1"/>
    <col min="4" max="4" width="31.140625" style="44" customWidth="1"/>
    <col min="5" max="5" width="35" style="44" customWidth="1"/>
    <col min="6" max="6" width="15.28515625" style="45" customWidth="1"/>
    <col min="7" max="7" width="11.42578125" style="2"/>
    <col min="8" max="10" width="0" style="2" hidden="1" customWidth="1"/>
    <col min="11" max="16384" width="11.42578125" style="2"/>
  </cols>
  <sheetData>
    <row r="1" spans="1:32" ht="19.5" x14ac:dyDescent="0.25">
      <c r="A1" s="17" t="s">
        <v>48</v>
      </c>
    </row>
    <row r="4" spans="1:32" s="1" customFormat="1" ht="24.95" customHeight="1" x14ac:dyDescent="0.25">
      <c r="A4" s="20" t="s">
        <v>8</v>
      </c>
      <c r="B4" s="24" t="s">
        <v>9</v>
      </c>
      <c r="C4" s="24" t="s">
        <v>10</v>
      </c>
      <c r="D4" s="24" t="s">
        <v>11</v>
      </c>
      <c r="E4" s="24" t="s">
        <v>12</v>
      </c>
      <c r="F4" s="41" t="s">
        <v>13</v>
      </c>
    </row>
    <row r="5" spans="1:32" ht="24.95" customHeight="1" x14ac:dyDescent="0.25">
      <c r="A5" s="20" t="s">
        <v>35</v>
      </c>
      <c r="B5" s="24">
        <f>+Gener!B11</f>
        <v>0</v>
      </c>
      <c r="C5" s="46">
        <f>+Gener!C11</f>
        <v>0</v>
      </c>
      <c r="D5" s="24">
        <f>+Gener!D11</f>
        <v>12.14</v>
      </c>
      <c r="E5" s="46">
        <f>+Gener!E11</f>
        <v>401.81</v>
      </c>
      <c r="F5" s="41">
        <f>+Gener!F11</f>
        <v>12.139999999999999</v>
      </c>
    </row>
    <row r="6" spans="1:32" ht="24.95" customHeight="1" x14ac:dyDescent="0.25">
      <c r="A6" s="20" t="s">
        <v>34</v>
      </c>
      <c r="B6" s="24">
        <f>+Febrer!B11</f>
        <v>46</v>
      </c>
      <c r="C6" s="46">
        <f>+Febrer!C11</f>
        <v>50.4</v>
      </c>
      <c r="D6" s="24">
        <f>+Febrer!D11</f>
        <v>4.21</v>
      </c>
      <c r="E6" s="46">
        <f>+Febrer!E11</f>
        <v>1879.11</v>
      </c>
      <c r="F6" s="41">
        <f>+Febrer!F11</f>
        <v>5.3015807640281727</v>
      </c>
    </row>
    <row r="7" spans="1:32" ht="24.95" customHeight="1" x14ac:dyDescent="0.25">
      <c r="A7" s="20" t="s">
        <v>36</v>
      </c>
      <c r="B7" s="24">
        <f>+Març!B11</f>
        <v>17</v>
      </c>
      <c r="C7" s="46">
        <f>+Març!C11</f>
        <v>2867.74</v>
      </c>
      <c r="D7" s="24">
        <f>+Març!D11</f>
        <v>19.78</v>
      </c>
      <c r="E7" s="46">
        <f>+Març!E11</f>
        <v>7073.08</v>
      </c>
      <c r="F7" s="41">
        <f>+Març!F11</f>
        <v>18.978022175233029</v>
      </c>
    </row>
    <row r="8" spans="1:32" ht="24.95" customHeight="1" x14ac:dyDescent="0.25">
      <c r="A8" s="20" t="s">
        <v>31</v>
      </c>
      <c r="B8" s="24">
        <f>+Abril!B11</f>
        <v>25.98</v>
      </c>
      <c r="C8" s="46">
        <f>+Abril!C11</f>
        <v>794.81</v>
      </c>
      <c r="D8" s="24">
        <f>+Abril!D11</f>
        <v>28.06</v>
      </c>
      <c r="E8" s="46">
        <f>+Abril!E11</f>
        <v>19145.07</v>
      </c>
      <c r="F8" s="41">
        <f>+Abril!F11</f>
        <v>27.977090534145638</v>
      </c>
    </row>
    <row r="9" spans="1:32" ht="24.95" customHeight="1" x14ac:dyDescent="0.25">
      <c r="A9" s="20" t="s">
        <v>37</v>
      </c>
      <c r="B9" s="24">
        <f>+Maig!B11</f>
        <v>0</v>
      </c>
      <c r="C9" s="46">
        <f>+Maig!C11</f>
        <v>0</v>
      </c>
      <c r="D9" s="24">
        <f>+Maig!D11</f>
        <v>0</v>
      </c>
      <c r="E9" s="46">
        <f>+Maig!E11</f>
        <v>0</v>
      </c>
      <c r="F9" s="41" t="e">
        <f>+Maig!F11</f>
        <v>#DIV/0!</v>
      </c>
    </row>
    <row r="10" spans="1:32" ht="24.95" customHeight="1" x14ac:dyDescent="0.25">
      <c r="A10" s="20" t="s">
        <v>38</v>
      </c>
      <c r="B10" s="24">
        <f>+Juny!B11</f>
        <v>0</v>
      </c>
      <c r="C10" s="46">
        <f>+Juny!C11</f>
        <v>0</v>
      </c>
      <c r="D10" s="24">
        <f>+Juny!D11</f>
        <v>0</v>
      </c>
      <c r="E10" s="46">
        <f>+Juny!E11</f>
        <v>0</v>
      </c>
      <c r="F10" s="41" t="e">
        <f>+Juny!F11</f>
        <v>#DIV/0!</v>
      </c>
    </row>
    <row r="11" spans="1:32" ht="24.95" customHeight="1" x14ac:dyDescent="0.25">
      <c r="A11" s="20" t="s">
        <v>39</v>
      </c>
      <c r="B11" s="24">
        <f>+Juliol!B11</f>
        <v>0</v>
      </c>
      <c r="C11" s="46">
        <f>+Juliol!C11</f>
        <v>0</v>
      </c>
      <c r="D11" s="24">
        <f>+Juliol!D11</f>
        <v>0</v>
      </c>
      <c r="E11" s="46">
        <f>+Juliol!E11</f>
        <v>0</v>
      </c>
      <c r="F11" s="41" t="e">
        <f>+Juliol!F11</f>
        <v>#DIV/0!</v>
      </c>
    </row>
    <row r="12" spans="1:32" ht="24.95" customHeight="1" x14ac:dyDescent="0.25">
      <c r="A12" s="20" t="s">
        <v>32</v>
      </c>
      <c r="B12" s="24">
        <f>+Agost!B11</f>
        <v>0</v>
      </c>
      <c r="C12" s="46">
        <f>+Agost!C11</f>
        <v>0</v>
      </c>
      <c r="D12" s="24">
        <f>+Agost!D11</f>
        <v>0</v>
      </c>
      <c r="E12" s="46">
        <f>+Agost!E11</f>
        <v>0</v>
      </c>
      <c r="F12" s="41" t="e">
        <f>+Agost!F11</f>
        <v>#DIV/0!</v>
      </c>
    </row>
    <row r="13" spans="1:32" ht="24.95" customHeight="1" x14ac:dyDescent="0.25">
      <c r="A13" s="20" t="s">
        <v>40</v>
      </c>
      <c r="B13" s="24">
        <f>+Setembre!B11</f>
        <v>0</v>
      </c>
      <c r="C13" s="46">
        <f>+Setembre!C11</f>
        <v>0</v>
      </c>
      <c r="D13" s="24">
        <f>+Setembre!D11</f>
        <v>0</v>
      </c>
      <c r="E13" s="46">
        <f>+Setembre!E11</f>
        <v>0</v>
      </c>
      <c r="F13" s="41" t="e">
        <f>+Setembre!F11</f>
        <v>#DIV/0!</v>
      </c>
    </row>
    <row r="14" spans="1:32" ht="24.95" customHeight="1" x14ac:dyDescent="0.25">
      <c r="A14" s="20" t="s">
        <v>33</v>
      </c>
      <c r="B14" s="24">
        <f>+Octubre!B11</f>
        <v>0</v>
      </c>
      <c r="C14" s="46">
        <f>+Octubre!C11</f>
        <v>0</v>
      </c>
      <c r="D14" s="24">
        <f>+Octubre!D11</f>
        <v>0</v>
      </c>
      <c r="E14" s="46">
        <f>+Octubre!E11</f>
        <v>0</v>
      </c>
      <c r="F14" s="41" t="e">
        <f>+Octubre!F11</f>
        <v>#DIV/0!</v>
      </c>
    </row>
    <row r="15" spans="1:32" ht="24.95" customHeight="1" x14ac:dyDescent="0.25">
      <c r="A15" s="20" t="s">
        <v>41</v>
      </c>
      <c r="B15" s="24">
        <f>+Novembre!B11</f>
        <v>0</v>
      </c>
      <c r="C15" s="46">
        <f>+Novembre!C11</f>
        <v>0</v>
      </c>
      <c r="D15" s="24">
        <f>+Novembre!D11</f>
        <v>0</v>
      </c>
      <c r="E15" s="46">
        <f>+Novembre!E11</f>
        <v>0</v>
      </c>
      <c r="F15" s="41" t="e">
        <f>+Novembre!F11</f>
        <v>#DIV/0!</v>
      </c>
    </row>
    <row r="16" spans="1:32" ht="24.95" customHeight="1" x14ac:dyDescent="0.25">
      <c r="A16" s="20" t="s">
        <v>42</v>
      </c>
      <c r="B16" s="24">
        <f>+Desembre!B11</f>
        <v>0</v>
      </c>
      <c r="C16" s="46">
        <f>+Desembre!C11</f>
        <v>0</v>
      </c>
      <c r="D16" s="24">
        <f>+Desembre!D11</f>
        <v>0</v>
      </c>
      <c r="E16" s="46">
        <f>+Desembre!E11</f>
        <v>0</v>
      </c>
      <c r="F16" s="41" t="e">
        <f>+Desembre!F11</f>
        <v>#DIV/0!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</sheetData>
  <pageMargins left="0.78740157480314965" right="0.78740157480314965" top="0.39370078740157483" bottom="0.39370078740157483" header="0.31496062992125984" footer="0.31496062992125984"/>
  <pageSetup paperSize="9" scale="44" orientation="portrait" r:id="rId1"/>
  <colBreaks count="1" manualBreakCount="1">
    <brk id="6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K15"/>
  <sheetViews>
    <sheetView showGridLines="0" view="pageBreakPreview" zoomScaleNormal="100" zoomScaleSheetLayoutView="100" workbookViewId="0">
      <selection activeCell="B5" sqref="B5"/>
    </sheetView>
  </sheetViews>
  <sheetFormatPr defaultColWidth="11.42578125" defaultRowHeight="12.75" x14ac:dyDescent="0.25"/>
  <cols>
    <col min="1" max="1" width="54.42578125" style="11" customWidth="1"/>
    <col min="2" max="6" width="17.85546875" style="16" customWidth="1"/>
    <col min="7" max="7" width="11.42578125" style="11" customWidth="1"/>
    <col min="8" max="10" width="11.42578125" style="11" hidden="1" customWidth="1"/>
    <col min="11" max="16384" width="11.42578125" style="11"/>
  </cols>
  <sheetData>
    <row r="1" spans="1:11" ht="19.5" x14ac:dyDescent="0.25">
      <c r="A1" s="17" t="s">
        <v>23</v>
      </c>
    </row>
    <row r="4" spans="1:11" s="12" customFormat="1" ht="30" x14ac:dyDescent="0.25">
      <c r="A4" s="20" t="s">
        <v>0</v>
      </c>
      <c r="B4" s="21" t="s">
        <v>9</v>
      </c>
      <c r="C4" s="21" t="s">
        <v>10</v>
      </c>
      <c r="D4" s="21" t="s">
        <v>11</v>
      </c>
      <c r="E4" s="21" t="s">
        <v>12</v>
      </c>
      <c r="F4" s="21" t="s">
        <v>13</v>
      </c>
    </row>
    <row r="5" spans="1:11" s="13" customFormat="1" ht="24.95" customHeight="1" x14ac:dyDescent="0.25">
      <c r="A5" s="20" t="s">
        <v>1</v>
      </c>
      <c r="B5" s="18"/>
      <c r="C5" s="18"/>
      <c r="D5" s="18"/>
      <c r="E5" s="18"/>
      <c r="F5" s="18" t="e">
        <f t="shared" ref="F5:F11" si="0">+((B5*C5)+(D5*E5))/(C5+E5)</f>
        <v>#DIV/0!</v>
      </c>
      <c r="H5" s="13">
        <f>+B5*C5</f>
        <v>0</v>
      </c>
      <c r="I5" s="13">
        <f>+D5*E5</f>
        <v>0</v>
      </c>
      <c r="J5" s="13">
        <f>+H5+I5</f>
        <v>0</v>
      </c>
    </row>
    <row r="6" spans="1:11" s="13" customFormat="1" ht="24.95" customHeight="1" x14ac:dyDescent="0.25">
      <c r="A6" s="20" t="s">
        <v>2</v>
      </c>
      <c r="B6" s="18"/>
      <c r="C6" s="18"/>
      <c r="D6" s="18"/>
      <c r="E6" s="18"/>
      <c r="F6" s="18" t="e">
        <f t="shared" si="0"/>
        <v>#DIV/0!</v>
      </c>
      <c r="H6" s="13">
        <f t="shared" ref="H6:H10" si="1">+B6*C6</f>
        <v>0</v>
      </c>
      <c r="I6" s="13">
        <f t="shared" ref="I6:I10" si="2">+D6*E6</f>
        <v>0</v>
      </c>
      <c r="J6" s="13">
        <f t="shared" ref="J6:J10" si="3">+H6+I6</f>
        <v>0</v>
      </c>
    </row>
    <row r="7" spans="1:11" s="13" customFormat="1" ht="24.95" customHeight="1" x14ac:dyDescent="0.25">
      <c r="A7" s="20" t="s">
        <v>3</v>
      </c>
      <c r="B7" s="18"/>
      <c r="C7" s="18"/>
      <c r="D7" s="18"/>
      <c r="E7" s="18"/>
      <c r="F7" s="18" t="e">
        <f t="shared" si="0"/>
        <v>#DIV/0!</v>
      </c>
      <c r="H7" s="13">
        <f t="shared" si="1"/>
        <v>0</v>
      </c>
      <c r="I7" s="13">
        <f t="shared" si="2"/>
        <v>0</v>
      </c>
      <c r="J7" s="13">
        <f t="shared" si="3"/>
        <v>0</v>
      </c>
    </row>
    <row r="8" spans="1:11" s="13" customFormat="1" ht="24.95" customHeight="1" x14ac:dyDescent="0.25">
      <c r="A8" s="20" t="s">
        <v>4</v>
      </c>
      <c r="B8" s="18"/>
      <c r="C8" s="18"/>
      <c r="D8" s="18"/>
      <c r="E8" s="18"/>
      <c r="F8" s="18" t="e">
        <f t="shared" si="0"/>
        <v>#DIV/0!</v>
      </c>
      <c r="H8" s="13">
        <f t="shared" si="1"/>
        <v>0</v>
      </c>
      <c r="I8" s="13">
        <f t="shared" si="2"/>
        <v>0</v>
      </c>
      <c r="J8" s="13">
        <f t="shared" si="3"/>
        <v>0</v>
      </c>
    </row>
    <row r="9" spans="1:11" s="13" customFormat="1" ht="24.95" customHeight="1" x14ac:dyDescent="0.25">
      <c r="A9" s="20" t="s">
        <v>17</v>
      </c>
      <c r="B9" s="18"/>
      <c r="C9" s="18"/>
      <c r="D9" s="18"/>
      <c r="E9" s="18"/>
      <c r="F9" s="18" t="e">
        <f>+((B9*C9)+(D9*E9))/(C9+E9)</f>
        <v>#DIV/0!</v>
      </c>
      <c r="H9" s="13">
        <f>+B9*C9</f>
        <v>0</v>
      </c>
      <c r="I9" s="13">
        <f>+D9*E9</f>
        <v>0</v>
      </c>
      <c r="J9" s="13">
        <f>+H9+I9</f>
        <v>0</v>
      </c>
    </row>
    <row r="10" spans="1:11" s="13" customFormat="1" ht="24.95" customHeight="1" x14ac:dyDescent="0.25">
      <c r="A10" s="20" t="s">
        <v>5</v>
      </c>
      <c r="B10" s="18"/>
      <c r="C10" s="18"/>
      <c r="D10" s="18"/>
      <c r="E10" s="18"/>
      <c r="F10" s="18" t="e">
        <f t="shared" si="0"/>
        <v>#DIV/0!</v>
      </c>
      <c r="H10" s="13">
        <f t="shared" si="1"/>
        <v>0</v>
      </c>
      <c r="I10" s="13">
        <f t="shared" si="2"/>
        <v>0</v>
      </c>
      <c r="J10" s="13">
        <f t="shared" si="3"/>
        <v>0</v>
      </c>
    </row>
    <row r="11" spans="1:11" s="13" customFormat="1" ht="24.95" customHeight="1" x14ac:dyDescent="0.25">
      <c r="A11" s="20" t="s">
        <v>14</v>
      </c>
      <c r="B11" s="18"/>
      <c r="C11" s="18"/>
      <c r="D11" s="18"/>
      <c r="E11" s="18"/>
      <c r="F11" s="18" t="e">
        <f t="shared" si="0"/>
        <v>#DIV/0!</v>
      </c>
      <c r="H11" s="13">
        <f>+B11*C11</f>
        <v>0</v>
      </c>
      <c r="I11" s="13">
        <f>+D11*E11</f>
        <v>0</v>
      </c>
      <c r="J11" s="13">
        <f>+H11+I11</f>
        <v>0</v>
      </c>
    </row>
    <row r="12" spans="1:11" s="13" customFormat="1" ht="24.95" customHeight="1" x14ac:dyDescent="0.25">
      <c r="A12" s="20" t="s">
        <v>16</v>
      </c>
      <c r="B12" s="18"/>
      <c r="C12" s="18"/>
      <c r="D12" s="18"/>
      <c r="E12" s="18"/>
      <c r="F12" s="18" t="e">
        <f>+((B12*C12)+(D12*E12))/(C12+E12)</f>
        <v>#DIV/0!</v>
      </c>
      <c r="H12" s="13">
        <f>+B12*C12</f>
        <v>0</v>
      </c>
      <c r="I12" s="13">
        <f>+D12*E12</f>
        <v>0</v>
      </c>
      <c r="J12" s="13">
        <f>+H12+I12</f>
        <v>0</v>
      </c>
      <c r="K12" s="14"/>
    </row>
    <row r="13" spans="1:11" s="13" customFormat="1" ht="24.95" customHeight="1" x14ac:dyDescent="0.25">
      <c r="A13" s="20" t="s">
        <v>6</v>
      </c>
      <c r="B13" s="18"/>
      <c r="C13" s="18"/>
      <c r="D13" s="18"/>
      <c r="E13" s="18"/>
      <c r="F13" s="18" t="e">
        <f>+((B13*C13)+(D13*E13))/(C13+E13)</f>
        <v>#DIV/0!</v>
      </c>
      <c r="H13" s="13">
        <f>+B13*C13</f>
        <v>0</v>
      </c>
      <c r="I13" s="13">
        <f>+D13*E13</f>
        <v>0</v>
      </c>
      <c r="J13" s="13">
        <f>+H13+I13</f>
        <v>0</v>
      </c>
    </row>
    <row r="14" spans="1:11" s="13" customFormat="1" ht="24.95" customHeight="1" x14ac:dyDescent="0.25">
      <c r="A14" s="20" t="s">
        <v>15</v>
      </c>
      <c r="B14" s="18"/>
      <c r="C14" s="18"/>
      <c r="D14" s="18"/>
      <c r="E14" s="18"/>
      <c r="F14" s="18" t="e">
        <f>+((B14*C14)+(D14*E14))/(C14+E14)</f>
        <v>#DIV/0!</v>
      </c>
      <c r="H14" s="13">
        <f>+B14*C14</f>
        <v>0</v>
      </c>
      <c r="I14" s="13">
        <f>+D14*E14</f>
        <v>0</v>
      </c>
      <c r="J14" s="13">
        <f>+H14+I14</f>
        <v>0</v>
      </c>
    </row>
    <row r="15" spans="1:11" s="15" customFormat="1" ht="24.95" customHeight="1" x14ac:dyDescent="0.25">
      <c r="A15" s="22" t="s">
        <v>7</v>
      </c>
      <c r="B15" s="19"/>
      <c r="C15" s="19">
        <f>SUM(C5:C14)</f>
        <v>0</v>
      </c>
      <c r="D15" s="19"/>
      <c r="E15" s="19">
        <f>SUM(E5:E14)</f>
        <v>0</v>
      </c>
      <c r="F15" s="19" t="e">
        <f>+J15/(E15+C15)</f>
        <v>#DIV/0!</v>
      </c>
      <c r="J15" s="15">
        <f>SUM(J5:J14)</f>
        <v>0</v>
      </c>
    </row>
  </sheetData>
  <pageMargins left="0.78740157480314965" right="0.15748031496062992" top="0.39370078740157483" bottom="0.39370078740157483" header="0.31496062992125984" footer="0.31496062992125984"/>
  <pageSetup paperSize="9" scale="95" orientation="landscape" r:id="rId1"/>
  <colBreaks count="1" manualBreakCount="1">
    <brk id="6" max="1048575" man="1"/>
  </colBreaks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view="pageBreakPreview" zoomScaleNormal="100" zoomScaleSheetLayoutView="100" workbookViewId="0">
      <selection activeCell="A4" sqref="A4"/>
    </sheetView>
  </sheetViews>
  <sheetFormatPr defaultColWidth="11.42578125" defaultRowHeight="15" x14ac:dyDescent="0.25"/>
  <cols>
    <col min="1" max="1" width="21.140625" style="2" customWidth="1"/>
    <col min="2" max="2" width="30" style="44" customWidth="1"/>
    <col min="3" max="3" width="34.7109375" style="44" customWidth="1"/>
    <col min="4" max="4" width="31.140625" style="44" customWidth="1"/>
    <col min="5" max="5" width="35" style="44" customWidth="1"/>
    <col min="6" max="6" width="15.28515625" style="45" customWidth="1"/>
    <col min="7" max="7" width="11.42578125" style="2"/>
    <col min="8" max="10" width="0" style="2" hidden="1" customWidth="1"/>
    <col min="11" max="16384" width="11.42578125" style="2"/>
  </cols>
  <sheetData>
    <row r="1" spans="1:32" ht="19.5" x14ac:dyDescent="0.25">
      <c r="A1" s="17" t="s">
        <v>49</v>
      </c>
    </row>
    <row r="4" spans="1:32" s="1" customFormat="1" ht="24.95" customHeight="1" x14ac:dyDescent="0.25">
      <c r="A4" s="20" t="s">
        <v>8</v>
      </c>
      <c r="B4" s="24" t="s">
        <v>9</v>
      </c>
      <c r="C4" s="24" t="s">
        <v>10</v>
      </c>
      <c r="D4" s="24" t="s">
        <v>11</v>
      </c>
      <c r="E4" s="24" t="s">
        <v>12</v>
      </c>
      <c r="F4" s="41" t="s">
        <v>13</v>
      </c>
    </row>
    <row r="5" spans="1:32" ht="24.95" customHeight="1" x14ac:dyDescent="0.25">
      <c r="A5" s="20" t="s">
        <v>35</v>
      </c>
      <c r="B5" s="24">
        <f>+Gener!B13</f>
        <v>5.28</v>
      </c>
      <c r="C5" s="46">
        <f>+Gener!C13</f>
        <v>62409.06</v>
      </c>
      <c r="D5" s="24">
        <f>+Gener!D13</f>
        <v>0</v>
      </c>
      <c r="E5" s="46">
        <f>+Gener!E13</f>
        <v>0</v>
      </c>
      <c r="F5" s="41">
        <f>+Gener!F13</f>
        <v>5.28</v>
      </c>
    </row>
    <row r="6" spans="1:32" ht="24.95" customHeight="1" x14ac:dyDescent="0.25">
      <c r="A6" s="20" t="s">
        <v>34</v>
      </c>
      <c r="B6" s="24">
        <f>+Febrer!B13</f>
        <v>2.81</v>
      </c>
      <c r="C6" s="46">
        <f>+Febrer!C13</f>
        <v>74232.78</v>
      </c>
      <c r="D6" s="24">
        <f>+Febrer!D13</f>
        <v>1.88</v>
      </c>
      <c r="E6" s="46">
        <f>+Febrer!E13</f>
        <v>16482.13</v>
      </c>
      <c r="F6" s="41">
        <f>+Febrer!F13</f>
        <v>2.6410268852165539</v>
      </c>
    </row>
    <row r="7" spans="1:32" ht="24.95" customHeight="1" x14ac:dyDescent="0.25">
      <c r="A7" s="20" t="s">
        <v>36</v>
      </c>
      <c r="B7" s="24">
        <f>+Març!B13</f>
        <v>1.79</v>
      </c>
      <c r="C7" s="46">
        <f>+Març!C13</f>
        <v>182953.94</v>
      </c>
      <c r="D7" s="24">
        <f>+Març!D13</f>
        <v>0</v>
      </c>
      <c r="E7" s="46">
        <f>+Març!E13</f>
        <v>0</v>
      </c>
      <c r="F7" s="41">
        <f>+Març!F13</f>
        <v>1.79</v>
      </c>
    </row>
    <row r="8" spans="1:32" ht="24.95" customHeight="1" x14ac:dyDescent="0.25">
      <c r="A8" s="20" t="s">
        <v>31</v>
      </c>
      <c r="B8" s="24">
        <f>+Abril!B13</f>
        <v>1.52</v>
      </c>
      <c r="C8" s="46">
        <f>+Abril!C13</f>
        <v>541044.75</v>
      </c>
      <c r="D8" s="24">
        <f>+Abril!D13</f>
        <v>1.29</v>
      </c>
      <c r="E8" s="46">
        <f>+Abril!E13</f>
        <v>11469.43</v>
      </c>
      <c r="F8" s="41">
        <f>+Abril!F13</f>
        <v>1.5152255181939402</v>
      </c>
    </row>
    <row r="9" spans="1:32" ht="24.95" customHeight="1" x14ac:dyDescent="0.25">
      <c r="A9" s="20" t="s">
        <v>37</v>
      </c>
      <c r="B9" s="24">
        <f>+Maig!B13</f>
        <v>0</v>
      </c>
      <c r="C9" s="46">
        <f>+Maig!C13</f>
        <v>0</v>
      </c>
      <c r="D9" s="24">
        <f>+Maig!D13</f>
        <v>0</v>
      </c>
      <c r="E9" s="46">
        <f>+Maig!E13</f>
        <v>0</v>
      </c>
      <c r="F9" s="41" t="e">
        <f>+Maig!F13</f>
        <v>#DIV/0!</v>
      </c>
    </row>
    <row r="10" spans="1:32" ht="24.95" customHeight="1" x14ac:dyDescent="0.25">
      <c r="A10" s="20" t="s">
        <v>38</v>
      </c>
      <c r="B10" s="24">
        <f>+Juny!B13</f>
        <v>0</v>
      </c>
      <c r="C10" s="46">
        <f>+Juny!C13</f>
        <v>0</v>
      </c>
      <c r="D10" s="24">
        <f>+Juny!D13</f>
        <v>0</v>
      </c>
      <c r="E10" s="46">
        <f>+Juny!E13</f>
        <v>0</v>
      </c>
      <c r="F10" s="41" t="e">
        <f>+Juny!F13</f>
        <v>#DIV/0!</v>
      </c>
    </row>
    <row r="11" spans="1:32" ht="24.95" customHeight="1" x14ac:dyDescent="0.25">
      <c r="A11" s="20" t="s">
        <v>39</v>
      </c>
      <c r="B11" s="24">
        <f>+Juliol!B13</f>
        <v>0</v>
      </c>
      <c r="C11" s="46">
        <f>+Juliol!C13</f>
        <v>0</v>
      </c>
      <c r="D11" s="24">
        <f>+Juliol!D13</f>
        <v>0</v>
      </c>
      <c r="E11" s="46">
        <f>+Juliol!E13</f>
        <v>0</v>
      </c>
      <c r="F11" s="41" t="e">
        <f>+Juliol!F13</f>
        <v>#DIV/0!</v>
      </c>
    </row>
    <row r="12" spans="1:32" ht="24.95" customHeight="1" x14ac:dyDescent="0.25">
      <c r="A12" s="20" t="s">
        <v>32</v>
      </c>
      <c r="B12" s="24">
        <f>+Agost!B13</f>
        <v>0</v>
      </c>
      <c r="C12" s="46">
        <f>+Agost!C13</f>
        <v>0</v>
      </c>
      <c r="D12" s="24">
        <f>+Agost!D13</f>
        <v>0</v>
      </c>
      <c r="E12" s="46">
        <f>+Agost!E13</f>
        <v>0</v>
      </c>
      <c r="F12" s="41" t="e">
        <f>+Agost!F13</f>
        <v>#DIV/0!</v>
      </c>
    </row>
    <row r="13" spans="1:32" ht="24.95" customHeight="1" x14ac:dyDescent="0.25">
      <c r="A13" s="20" t="s">
        <v>40</v>
      </c>
      <c r="B13" s="24">
        <f>+Setembre!B13</f>
        <v>0</v>
      </c>
      <c r="C13" s="46">
        <f>+Setembre!C13</f>
        <v>0</v>
      </c>
      <c r="D13" s="24">
        <f>+Setembre!D13</f>
        <v>0</v>
      </c>
      <c r="E13" s="46">
        <f>+Setembre!E13</f>
        <v>0</v>
      </c>
      <c r="F13" s="41" t="e">
        <f>+Setembre!F13</f>
        <v>#DIV/0!</v>
      </c>
    </row>
    <row r="14" spans="1:32" ht="24.95" customHeight="1" x14ac:dyDescent="0.25">
      <c r="A14" s="20" t="s">
        <v>33</v>
      </c>
      <c r="B14" s="24">
        <f>+Octubre!B13</f>
        <v>0</v>
      </c>
      <c r="C14" s="46">
        <f>+Octubre!C13</f>
        <v>0</v>
      </c>
      <c r="D14" s="24">
        <f>+Octubre!D13</f>
        <v>0</v>
      </c>
      <c r="E14" s="46">
        <f>+Octubre!E13</f>
        <v>0</v>
      </c>
      <c r="F14" s="41" t="e">
        <f>+Octubre!F13</f>
        <v>#DIV/0!</v>
      </c>
    </row>
    <row r="15" spans="1:32" ht="24.95" customHeight="1" x14ac:dyDescent="0.25">
      <c r="A15" s="20" t="s">
        <v>41</v>
      </c>
      <c r="B15" s="24">
        <f>+Novembre!B13</f>
        <v>0</v>
      </c>
      <c r="C15" s="46">
        <f>+Novembre!C13</f>
        <v>0</v>
      </c>
      <c r="D15" s="24">
        <f>+Novembre!D13</f>
        <v>0</v>
      </c>
      <c r="E15" s="46">
        <f>+Novembre!E13</f>
        <v>0</v>
      </c>
      <c r="F15" s="41" t="e">
        <f>+Novembre!F13</f>
        <v>#DIV/0!</v>
      </c>
    </row>
    <row r="16" spans="1:32" ht="24.95" customHeight="1" x14ac:dyDescent="0.25">
      <c r="A16" s="20" t="s">
        <v>42</v>
      </c>
      <c r="B16" s="24">
        <f>+Desembre!B13</f>
        <v>0</v>
      </c>
      <c r="C16" s="46">
        <f>+Desembre!C13</f>
        <v>0</v>
      </c>
      <c r="D16" s="24">
        <f>+Desembre!D13</f>
        <v>0</v>
      </c>
      <c r="E16" s="46">
        <f>+Desembre!E13</f>
        <v>0</v>
      </c>
      <c r="F16" s="41" t="e">
        <f>+Desembre!F13</f>
        <v>#DIV/0!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</sheetData>
  <pageMargins left="0.78740157480314965" right="0.78740157480314965" top="0.39370078740157483" bottom="0.39370078740157483" header="0.31496062992125984" footer="0.31496062992125984"/>
  <pageSetup paperSize="9" scale="44" orientation="portrait" r:id="rId1"/>
  <colBreaks count="1" manualBreakCount="1">
    <brk id="6" max="1048575" man="1"/>
  </colBreak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view="pageBreakPreview" zoomScaleNormal="100" zoomScaleSheetLayoutView="100" workbookViewId="0">
      <selection activeCell="A4" sqref="A4"/>
    </sheetView>
  </sheetViews>
  <sheetFormatPr defaultColWidth="11.42578125" defaultRowHeight="15" x14ac:dyDescent="0.25"/>
  <cols>
    <col min="1" max="1" width="21" style="2" customWidth="1"/>
    <col min="2" max="2" width="30" style="44" customWidth="1"/>
    <col min="3" max="3" width="34.7109375" style="44" customWidth="1"/>
    <col min="4" max="4" width="31.140625" style="44" customWidth="1"/>
    <col min="5" max="5" width="35" style="44" customWidth="1"/>
    <col min="6" max="6" width="15.28515625" style="45" customWidth="1"/>
    <col min="7" max="7" width="11.42578125" style="2"/>
    <col min="8" max="10" width="0" style="2" hidden="1" customWidth="1"/>
    <col min="11" max="16384" width="11.42578125" style="2"/>
  </cols>
  <sheetData>
    <row r="1" spans="1:32" ht="19.5" x14ac:dyDescent="0.25">
      <c r="A1" s="17" t="s">
        <v>50</v>
      </c>
    </row>
    <row r="4" spans="1:32" s="1" customFormat="1" ht="24.95" customHeight="1" x14ac:dyDescent="0.25">
      <c r="A4" s="20" t="s">
        <v>8</v>
      </c>
      <c r="B4" s="24" t="s">
        <v>9</v>
      </c>
      <c r="C4" s="24" t="s">
        <v>10</v>
      </c>
      <c r="D4" s="24" t="s">
        <v>11</v>
      </c>
      <c r="E4" s="24" t="s">
        <v>12</v>
      </c>
      <c r="F4" s="41" t="s">
        <v>13</v>
      </c>
    </row>
    <row r="5" spans="1:32" ht="24.95" customHeight="1" x14ac:dyDescent="0.25">
      <c r="A5" s="20" t="s">
        <v>35</v>
      </c>
      <c r="B5" s="24">
        <f>+Gener!B12</f>
        <v>28.3</v>
      </c>
      <c r="C5" s="46">
        <f>+Gener!C12</f>
        <v>22756.58</v>
      </c>
      <c r="D5" s="24">
        <f>+Gener!D12</f>
        <v>26.63</v>
      </c>
      <c r="E5" s="46">
        <f>+Gener!E12</f>
        <v>6599.12</v>
      </c>
      <c r="F5" s="41">
        <f>+Gener!F12</f>
        <v>27.924586352905909</v>
      </c>
    </row>
    <row r="6" spans="1:32" ht="24.95" customHeight="1" x14ac:dyDescent="0.25">
      <c r="A6" s="20" t="s">
        <v>34</v>
      </c>
      <c r="B6" s="24">
        <f>+Febrer!B12</f>
        <v>27.58</v>
      </c>
      <c r="C6" s="46">
        <f>+Febrer!C12</f>
        <v>15403.09</v>
      </c>
      <c r="D6" s="24">
        <f>+Febrer!D12</f>
        <v>13.59</v>
      </c>
      <c r="E6" s="46">
        <f>+Febrer!E12</f>
        <v>14156.41</v>
      </c>
      <c r="F6" s="41">
        <f>+Febrer!F12</f>
        <v>20.880016038836921</v>
      </c>
    </row>
    <row r="7" spans="1:32" ht="24.95" customHeight="1" x14ac:dyDescent="0.25">
      <c r="A7" s="20" t="s">
        <v>36</v>
      </c>
      <c r="B7" s="24">
        <f>+Març!B12</f>
        <v>11.16</v>
      </c>
      <c r="C7" s="46">
        <f>+Març!C12</f>
        <v>12295.79</v>
      </c>
      <c r="D7" s="24">
        <f>+Març!D12</f>
        <v>29.7</v>
      </c>
      <c r="E7" s="46">
        <f>+Març!E12</f>
        <v>5541.81</v>
      </c>
      <c r="F7" s="41">
        <f>+Març!F12</f>
        <v>16.920032594070953</v>
      </c>
    </row>
    <row r="8" spans="1:32" ht="24.95" customHeight="1" x14ac:dyDescent="0.25">
      <c r="A8" s="20" t="s">
        <v>31</v>
      </c>
      <c r="B8" s="24">
        <f>+Abril!B12</f>
        <v>25.81</v>
      </c>
      <c r="C8" s="46">
        <f>+Abril!C12</f>
        <v>11699.72</v>
      </c>
      <c r="D8" s="24">
        <f>+Abril!D12</f>
        <v>26.19</v>
      </c>
      <c r="E8" s="46">
        <f>+Abril!E12</f>
        <v>4524.4399999999996</v>
      </c>
      <c r="F8" s="41">
        <f>+Abril!F12</f>
        <v>25.915970799104546</v>
      </c>
    </row>
    <row r="9" spans="1:32" ht="24.95" customHeight="1" x14ac:dyDescent="0.25">
      <c r="A9" s="20" t="s">
        <v>37</v>
      </c>
      <c r="B9" s="24">
        <f>+Maig!B12</f>
        <v>0</v>
      </c>
      <c r="C9" s="46">
        <f>+Maig!C12</f>
        <v>0</v>
      </c>
      <c r="D9" s="24">
        <f>+Maig!D12</f>
        <v>0</v>
      </c>
      <c r="E9" s="46">
        <f>+Maig!E12</f>
        <v>0</v>
      </c>
      <c r="F9" s="41" t="e">
        <f>+Maig!F12</f>
        <v>#DIV/0!</v>
      </c>
    </row>
    <row r="10" spans="1:32" ht="24.95" customHeight="1" x14ac:dyDescent="0.25">
      <c r="A10" s="20" t="s">
        <v>38</v>
      </c>
      <c r="B10" s="24">
        <f>+Juny!B12</f>
        <v>0</v>
      </c>
      <c r="C10" s="46">
        <f>+Juny!C12</f>
        <v>0</v>
      </c>
      <c r="D10" s="24">
        <f>+Juny!D12</f>
        <v>0</v>
      </c>
      <c r="E10" s="46">
        <f>+Juny!E12</f>
        <v>0</v>
      </c>
      <c r="F10" s="41" t="e">
        <f>+Juny!F12</f>
        <v>#DIV/0!</v>
      </c>
    </row>
    <row r="11" spans="1:32" ht="24.95" customHeight="1" x14ac:dyDescent="0.25">
      <c r="A11" s="20" t="s">
        <v>39</v>
      </c>
      <c r="B11" s="24">
        <f>+Juliol!B12</f>
        <v>0</v>
      </c>
      <c r="C11" s="46">
        <f>+Juliol!C12</f>
        <v>0</v>
      </c>
      <c r="D11" s="24">
        <f>+Juliol!D12</f>
        <v>0</v>
      </c>
      <c r="E11" s="46">
        <f>+Juliol!E12</f>
        <v>0</v>
      </c>
      <c r="F11" s="41" t="e">
        <f>+Juliol!F12</f>
        <v>#DIV/0!</v>
      </c>
    </row>
    <row r="12" spans="1:32" ht="24.95" customHeight="1" x14ac:dyDescent="0.25">
      <c r="A12" s="20" t="s">
        <v>32</v>
      </c>
      <c r="B12" s="24">
        <f>+Agost!B12</f>
        <v>0</v>
      </c>
      <c r="C12" s="46">
        <f>+Agost!C12</f>
        <v>0</v>
      </c>
      <c r="D12" s="24">
        <f>+Agost!D12</f>
        <v>0</v>
      </c>
      <c r="E12" s="46">
        <f>+Agost!E12</f>
        <v>0</v>
      </c>
      <c r="F12" s="41" t="e">
        <f>+Agost!F12</f>
        <v>#DIV/0!</v>
      </c>
    </row>
    <row r="13" spans="1:32" ht="24.95" customHeight="1" x14ac:dyDescent="0.25">
      <c r="A13" s="20" t="s">
        <v>40</v>
      </c>
      <c r="B13" s="24">
        <f>+Setembre!B12</f>
        <v>0</v>
      </c>
      <c r="C13" s="46">
        <f>+Setembre!C12</f>
        <v>0</v>
      </c>
      <c r="D13" s="24">
        <f>+Setembre!D12</f>
        <v>0</v>
      </c>
      <c r="E13" s="46">
        <f>+Setembre!E12</f>
        <v>0</v>
      </c>
      <c r="F13" s="41" t="e">
        <f>+Setembre!F12</f>
        <v>#DIV/0!</v>
      </c>
    </row>
    <row r="14" spans="1:32" ht="24.95" customHeight="1" x14ac:dyDescent="0.25">
      <c r="A14" s="20" t="s">
        <v>33</v>
      </c>
      <c r="B14" s="24">
        <f>+Octubre!B12</f>
        <v>0</v>
      </c>
      <c r="C14" s="46">
        <f>+Octubre!C12</f>
        <v>0</v>
      </c>
      <c r="D14" s="24">
        <f>+Octubre!D12</f>
        <v>0</v>
      </c>
      <c r="E14" s="46">
        <f>+Octubre!E12</f>
        <v>0</v>
      </c>
      <c r="F14" s="41" t="e">
        <f>+Octubre!F12</f>
        <v>#DIV/0!</v>
      </c>
    </row>
    <row r="15" spans="1:32" ht="24.95" customHeight="1" x14ac:dyDescent="0.25">
      <c r="A15" s="20" t="s">
        <v>41</v>
      </c>
      <c r="B15" s="24">
        <f>+Novembre!B12</f>
        <v>0</v>
      </c>
      <c r="C15" s="46">
        <f>+Novembre!C12</f>
        <v>0</v>
      </c>
      <c r="D15" s="24">
        <f>+Novembre!D12</f>
        <v>0</v>
      </c>
      <c r="E15" s="46">
        <f>+Novembre!E12</f>
        <v>0</v>
      </c>
      <c r="F15" s="41" t="e">
        <f>+Novembre!F12</f>
        <v>#DIV/0!</v>
      </c>
    </row>
    <row r="16" spans="1:32" ht="24.95" customHeight="1" x14ac:dyDescent="0.25">
      <c r="A16" s="20" t="s">
        <v>42</v>
      </c>
      <c r="B16" s="24">
        <f>+Desembre!B12</f>
        <v>0</v>
      </c>
      <c r="C16" s="46">
        <f>+Desembre!C12</f>
        <v>0</v>
      </c>
      <c r="D16" s="24">
        <f>+Desembre!D12</f>
        <v>0</v>
      </c>
      <c r="E16" s="46">
        <f>+Desembre!E12</f>
        <v>0</v>
      </c>
      <c r="F16" s="41" t="e">
        <f>+Desembre!F12</f>
        <v>#DIV/0!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</sheetData>
  <pageMargins left="0.78740157480314965" right="0.78740157480314965" top="0.39370078740157483" bottom="0.39370078740157483" header="0.31496062992125984" footer="0.31496062992125984"/>
  <pageSetup paperSize="9" scale="51" orientation="portrait" r:id="rId1"/>
  <colBreaks count="1" manualBreakCount="1">
    <brk id="6" max="1048575" man="1"/>
  </colBreaks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view="pageBreakPreview" zoomScaleNormal="100" zoomScaleSheetLayoutView="100" workbookViewId="0">
      <selection activeCell="A4" sqref="A4"/>
    </sheetView>
  </sheetViews>
  <sheetFormatPr defaultColWidth="11.42578125" defaultRowHeight="15" x14ac:dyDescent="0.25"/>
  <cols>
    <col min="1" max="1" width="22.42578125" style="2" customWidth="1"/>
    <col min="2" max="2" width="30" style="44" customWidth="1"/>
    <col min="3" max="3" width="34.7109375" style="44" customWidth="1"/>
    <col min="4" max="4" width="31.140625" style="44" customWidth="1"/>
    <col min="5" max="5" width="35" style="44" customWidth="1"/>
    <col min="6" max="6" width="15.28515625" style="45" customWidth="1"/>
    <col min="7" max="7" width="11.42578125" style="2"/>
    <col min="8" max="10" width="0" style="2" hidden="1" customWidth="1"/>
    <col min="11" max="16384" width="11.42578125" style="2"/>
  </cols>
  <sheetData>
    <row r="1" spans="1:32" ht="19.5" x14ac:dyDescent="0.25">
      <c r="A1" s="17" t="s">
        <v>51</v>
      </c>
    </row>
    <row r="4" spans="1:32" s="54" customFormat="1" ht="24.95" customHeight="1" x14ac:dyDescent="0.25">
      <c r="A4" s="20" t="s">
        <v>8</v>
      </c>
      <c r="B4" s="24" t="s">
        <v>9</v>
      </c>
      <c r="C4" s="24" t="s">
        <v>10</v>
      </c>
      <c r="D4" s="24" t="s">
        <v>11</v>
      </c>
      <c r="E4" s="24" t="s">
        <v>12</v>
      </c>
      <c r="F4" s="41" t="s">
        <v>13</v>
      </c>
    </row>
    <row r="5" spans="1:32" ht="24.95" customHeight="1" x14ac:dyDescent="0.25">
      <c r="A5" s="20" t="s">
        <v>35</v>
      </c>
      <c r="B5" s="24">
        <f>+Gener!B14</f>
        <v>31.83</v>
      </c>
      <c r="C5" s="46">
        <f>+Gener!C14</f>
        <v>384026.1</v>
      </c>
      <c r="D5" s="24">
        <f>+Gener!D14</f>
        <v>34.1</v>
      </c>
      <c r="E5" s="46">
        <f>+Gener!E14</f>
        <v>291953.64</v>
      </c>
      <c r="F5" s="41">
        <f>+Gener!F14</f>
        <v>32.810406251228777</v>
      </c>
    </row>
    <row r="6" spans="1:32" ht="24.95" customHeight="1" x14ac:dyDescent="0.25">
      <c r="A6" s="20" t="s">
        <v>34</v>
      </c>
      <c r="B6" s="24">
        <f>+Febrer!B14</f>
        <v>33.067500000000003</v>
      </c>
      <c r="C6" s="46">
        <f>+Febrer!C14</f>
        <v>481574.63</v>
      </c>
      <c r="D6" s="24">
        <f>+Febrer!D14</f>
        <v>32.158788775875607</v>
      </c>
      <c r="E6" s="46">
        <f>+Febrer!E14</f>
        <v>461425.75000000076</v>
      </c>
      <c r="F6" s="41">
        <f>+Febrer!F14</f>
        <v>32.62285250354298</v>
      </c>
    </row>
    <row r="7" spans="1:32" ht="24.95" customHeight="1" x14ac:dyDescent="0.25">
      <c r="A7" s="20" t="s">
        <v>36</v>
      </c>
      <c r="B7" s="24">
        <f>+Març!B14</f>
        <v>28.72</v>
      </c>
      <c r="C7" s="46">
        <f>+Març!C14</f>
        <v>428264.61</v>
      </c>
      <c r="D7" s="24">
        <f>+Març!D14</f>
        <v>11.63</v>
      </c>
      <c r="E7" s="46">
        <f>+Març!E14</f>
        <v>412801.46</v>
      </c>
      <c r="F7" s="41">
        <f>+Març!F14</f>
        <v>20.332101352037657</v>
      </c>
    </row>
    <row r="8" spans="1:32" ht="24.95" customHeight="1" x14ac:dyDescent="0.25">
      <c r="A8" s="20" t="s">
        <v>31</v>
      </c>
      <c r="B8" s="24">
        <f>+Abril!B14</f>
        <v>33.1</v>
      </c>
      <c r="C8" s="46">
        <f>+Abril!C14</f>
        <v>427665.28</v>
      </c>
      <c r="D8" s="24">
        <f>+Abril!D14</f>
        <v>14.12</v>
      </c>
      <c r="E8" s="46">
        <f>+Abril!E14</f>
        <v>249882.9</v>
      </c>
      <c r="F8" s="41">
        <f>+Abril!F14</f>
        <v>26.100088285972518</v>
      </c>
    </row>
    <row r="9" spans="1:32" ht="24.95" customHeight="1" x14ac:dyDescent="0.25">
      <c r="A9" s="20" t="s">
        <v>37</v>
      </c>
      <c r="B9" s="24">
        <f>+Maig!B14</f>
        <v>0</v>
      </c>
      <c r="C9" s="46">
        <f>+Maig!C14</f>
        <v>0</v>
      </c>
      <c r="D9" s="24">
        <f>+Maig!D14</f>
        <v>0</v>
      </c>
      <c r="E9" s="46">
        <f>+Maig!E14</f>
        <v>0</v>
      </c>
      <c r="F9" s="41" t="e">
        <f>+Maig!F14</f>
        <v>#DIV/0!</v>
      </c>
    </row>
    <row r="10" spans="1:32" ht="24.95" customHeight="1" x14ac:dyDescent="0.25">
      <c r="A10" s="20" t="s">
        <v>38</v>
      </c>
      <c r="B10" s="24">
        <f>+Juny!B14</f>
        <v>0</v>
      </c>
      <c r="C10" s="46">
        <f>+Juny!C14</f>
        <v>0</v>
      </c>
      <c r="D10" s="24">
        <f>+Juny!D14</f>
        <v>0</v>
      </c>
      <c r="E10" s="46">
        <f>+Juny!E14</f>
        <v>0</v>
      </c>
      <c r="F10" s="41" t="e">
        <f>+Juny!F14</f>
        <v>#DIV/0!</v>
      </c>
    </row>
    <row r="11" spans="1:32" ht="24.95" customHeight="1" x14ac:dyDescent="0.25">
      <c r="A11" s="20" t="s">
        <v>39</v>
      </c>
      <c r="B11" s="24">
        <f>+Juliol!B14</f>
        <v>0</v>
      </c>
      <c r="C11" s="46">
        <f>+Juliol!C14</f>
        <v>0</v>
      </c>
      <c r="D11" s="24">
        <f>+Juliol!D14</f>
        <v>0</v>
      </c>
      <c r="E11" s="46">
        <f>+Juliol!E14</f>
        <v>0</v>
      </c>
      <c r="F11" s="41" t="e">
        <f>+Juliol!F14</f>
        <v>#DIV/0!</v>
      </c>
    </row>
    <row r="12" spans="1:32" ht="24.95" customHeight="1" x14ac:dyDescent="0.25">
      <c r="A12" s="20" t="s">
        <v>32</v>
      </c>
      <c r="B12" s="24">
        <f>+Agost!B14</f>
        <v>0</v>
      </c>
      <c r="C12" s="46">
        <f>+Agost!C14</f>
        <v>0</v>
      </c>
      <c r="D12" s="24">
        <f>+Agost!D14</f>
        <v>0</v>
      </c>
      <c r="E12" s="46">
        <f>+Agost!E14</f>
        <v>0</v>
      </c>
      <c r="F12" s="41" t="e">
        <f>+Agost!F14</f>
        <v>#DIV/0!</v>
      </c>
    </row>
    <row r="13" spans="1:32" ht="24.95" customHeight="1" x14ac:dyDescent="0.25">
      <c r="A13" s="20" t="s">
        <v>40</v>
      </c>
      <c r="B13" s="24">
        <f>+Setembre!B14</f>
        <v>0</v>
      </c>
      <c r="C13" s="46">
        <f>+Setembre!C14</f>
        <v>0</v>
      </c>
      <c r="D13" s="24">
        <f>+Setembre!D14</f>
        <v>0</v>
      </c>
      <c r="E13" s="46">
        <f>+Setembre!E14</f>
        <v>0</v>
      </c>
      <c r="F13" s="41" t="e">
        <f>+Setembre!F14</f>
        <v>#DIV/0!</v>
      </c>
    </row>
    <row r="14" spans="1:32" ht="24.95" customHeight="1" x14ac:dyDescent="0.25">
      <c r="A14" s="20" t="s">
        <v>33</v>
      </c>
      <c r="B14" s="24">
        <f>+Octubre!B14</f>
        <v>0</v>
      </c>
      <c r="C14" s="46">
        <f>+Octubre!C14</f>
        <v>0</v>
      </c>
      <c r="D14" s="24">
        <f>+Octubre!D14</f>
        <v>0</v>
      </c>
      <c r="E14" s="46">
        <f>+Octubre!E14</f>
        <v>0</v>
      </c>
      <c r="F14" s="41" t="e">
        <f>+Octubre!F14</f>
        <v>#DIV/0!</v>
      </c>
    </row>
    <row r="15" spans="1:32" ht="24.95" customHeight="1" x14ac:dyDescent="0.25">
      <c r="A15" s="20" t="s">
        <v>41</v>
      </c>
      <c r="B15" s="24">
        <f>+Novembre!B14</f>
        <v>0</v>
      </c>
      <c r="C15" s="46">
        <f>+Novembre!C14</f>
        <v>0</v>
      </c>
      <c r="D15" s="24">
        <f>+Novembre!D14</f>
        <v>0</v>
      </c>
      <c r="E15" s="46">
        <f>+Novembre!E14</f>
        <v>0</v>
      </c>
      <c r="F15" s="41" t="e">
        <f>+Novembre!F14</f>
        <v>#DIV/0!</v>
      </c>
    </row>
    <row r="16" spans="1:32" ht="24.95" customHeight="1" x14ac:dyDescent="0.25">
      <c r="A16" s="20" t="s">
        <v>42</v>
      </c>
      <c r="B16" s="24">
        <f>+Desembre!B14</f>
        <v>0</v>
      </c>
      <c r="C16" s="46">
        <f>+Desembre!C14</f>
        <v>0</v>
      </c>
      <c r="D16" s="24">
        <f>+Desembre!D14</f>
        <v>0</v>
      </c>
      <c r="E16" s="46">
        <f>+Desembre!E14</f>
        <v>0</v>
      </c>
      <c r="F16" s="41" t="e">
        <f>+Desembre!F14</f>
        <v>#DIV/0!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</sheetData>
  <pageMargins left="0.78740157480314965" right="0.78740157480314965" top="0.39370078740157483" bottom="0.39370078740157483" header="0.31496062992125984" footer="0.31496062992125984"/>
  <pageSetup paperSize="9" scale="50" orientation="portrait" r:id="rId1"/>
  <colBreaks count="1" manualBreakCount="1">
    <brk id="6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5"/>
  <sheetViews>
    <sheetView showGridLines="0" view="pageBreakPreview" zoomScaleNormal="100" zoomScaleSheetLayoutView="100" workbookViewId="0">
      <selection activeCell="B5" sqref="B5"/>
    </sheetView>
  </sheetViews>
  <sheetFormatPr defaultColWidth="11.42578125" defaultRowHeight="12.75" x14ac:dyDescent="0.25"/>
  <cols>
    <col min="1" max="1" width="54.42578125" style="11" customWidth="1"/>
    <col min="2" max="2" width="17.85546875" style="36" customWidth="1"/>
    <col min="3" max="3" width="23.5703125" style="36" customWidth="1"/>
    <col min="4" max="4" width="18.7109375" style="36" customWidth="1"/>
    <col min="5" max="5" width="24.140625" style="36" customWidth="1"/>
    <col min="6" max="6" width="15.28515625" style="36" customWidth="1"/>
    <col min="7" max="7" width="11.42578125" style="11" customWidth="1"/>
    <col min="8" max="10" width="11.42578125" style="11" hidden="1" customWidth="1"/>
    <col min="11" max="16384" width="11.42578125" style="11"/>
  </cols>
  <sheetData>
    <row r="1" spans="1:11" ht="19.5" x14ac:dyDescent="0.25">
      <c r="A1" s="17" t="s">
        <v>24</v>
      </c>
    </row>
    <row r="4" spans="1:11" s="12" customFormat="1" ht="30.75" customHeight="1" x14ac:dyDescent="0.25">
      <c r="A4" s="23" t="s">
        <v>0</v>
      </c>
      <c r="B4" s="21" t="s">
        <v>9</v>
      </c>
      <c r="C4" s="21" t="s">
        <v>10</v>
      </c>
      <c r="D4" s="21" t="s">
        <v>11</v>
      </c>
      <c r="E4" s="21" t="s">
        <v>12</v>
      </c>
      <c r="F4" s="21" t="s">
        <v>13</v>
      </c>
    </row>
    <row r="5" spans="1:11" s="13" customFormat="1" ht="24.95" customHeight="1" x14ac:dyDescent="0.25">
      <c r="A5" s="20" t="s">
        <v>1</v>
      </c>
      <c r="B5" s="37"/>
      <c r="C5" s="37"/>
      <c r="D5" s="37"/>
      <c r="E5" s="37"/>
      <c r="F5" s="37" t="e">
        <f t="shared" ref="F5:F11" si="0">+((B5*C5)+(D5*E5))/(C5+E5)</f>
        <v>#DIV/0!</v>
      </c>
      <c r="H5" s="13">
        <f>+B5*C5</f>
        <v>0</v>
      </c>
      <c r="I5" s="13">
        <f>+D5*E5</f>
        <v>0</v>
      </c>
      <c r="J5" s="13">
        <f>+H5+I5</f>
        <v>0</v>
      </c>
    </row>
    <row r="6" spans="1:11" s="13" customFormat="1" ht="24.95" customHeight="1" x14ac:dyDescent="0.25">
      <c r="A6" s="20" t="s">
        <v>2</v>
      </c>
      <c r="B6" s="37"/>
      <c r="C6" s="37"/>
      <c r="D6" s="37"/>
      <c r="E6" s="37"/>
      <c r="F6" s="37" t="e">
        <f t="shared" si="0"/>
        <v>#DIV/0!</v>
      </c>
      <c r="H6" s="13">
        <f t="shared" ref="H6:H10" si="1">+B6*C6</f>
        <v>0</v>
      </c>
      <c r="I6" s="13">
        <f t="shared" ref="I6:I10" si="2">+D6*E6</f>
        <v>0</v>
      </c>
      <c r="J6" s="13">
        <f t="shared" ref="J6:J10" si="3">+H6+I6</f>
        <v>0</v>
      </c>
    </row>
    <row r="7" spans="1:11" s="13" customFormat="1" ht="24.95" customHeight="1" x14ac:dyDescent="0.25">
      <c r="A7" s="20" t="s">
        <v>3</v>
      </c>
      <c r="B7" s="37"/>
      <c r="C7" s="37"/>
      <c r="D7" s="37"/>
      <c r="E7" s="37"/>
      <c r="F7" s="37" t="e">
        <f t="shared" si="0"/>
        <v>#DIV/0!</v>
      </c>
      <c r="H7" s="13">
        <f t="shared" si="1"/>
        <v>0</v>
      </c>
      <c r="I7" s="13">
        <f t="shared" si="2"/>
        <v>0</v>
      </c>
      <c r="J7" s="13">
        <f t="shared" si="3"/>
        <v>0</v>
      </c>
    </row>
    <row r="8" spans="1:11" s="13" customFormat="1" ht="24.95" customHeight="1" x14ac:dyDescent="0.25">
      <c r="A8" s="20" t="s">
        <v>4</v>
      </c>
      <c r="B8" s="37"/>
      <c r="C8" s="37"/>
      <c r="D8" s="37"/>
      <c r="E8" s="37"/>
      <c r="F8" s="37" t="e">
        <f t="shared" si="0"/>
        <v>#DIV/0!</v>
      </c>
      <c r="H8" s="13">
        <f t="shared" si="1"/>
        <v>0</v>
      </c>
      <c r="I8" s="13">
        <f t="shared" si="2"/>
        <v>0</v>
      </c>
      <c r="J8" s="13">
        <f t="shared" si="3"/>
        <v>0</v>
      </c>
    </row>
    <row r="9" spans="1:11" s="13" customFormat="1" ht="24.95" customHeight="1" x14ac:dyDescent="0.25">
      <c r="A9" s="20" t="s">
        <v>17</v>
      </c>
      <c r="B9" s="37"/>
      <c r="C9" s="37"/>
      <c r="D9" s="37"/>
      <c r="E9" s="37"/>
      <c r="F9" s="37" t="e">
        <f>+((B9*C9)+(D9*E9))/(C9+E9)</f>
        <v>#DIV/0!</v>
      </c>
      <c r="H9" s="13">
        <f>+B9*C9</f>
        <v>0</v>
      </c>
      <c r="I9" s="13">
        <f>+D9*E9</f>
        <v>0</v>
      </c>
      <c r="J9" s="13">
        <f>+H9+I9</f>
        <v>0</v>
      </c>
    </row>
    <row r="10" spans="1:11" s="13" customFormat="1" ht="24.95" customHeight="1" x14ac:dyDescent="0.25">
      <c r="A10" s="20" t="s">
        <v>5</v>
      </c>
      <c r="B10" s="37"/>
      <c r="C10" s="37"/>
      <c r="D10" s="37"/>
      <c r="E10" s="37"/>
      <c r="F10" s="37" t="e">
        <f t="shared" si="0"/>
        <v>#DIV/0!</v>
      </c>
      <c r="H10" s="13">
        <f t="shared" si="1"/>
        <v>0</v>
      </c>
      <c r="I10" s="13">
        <f t="shared" si="2"/>
        <v>0</v>
      </c>
      <c r="J10" s="13">
        <f t="shared" si="3"/>
        <v>0</v>
      </c>
    </row>
    <row r="11" spans="1:11" s="13" customFormat="1" ht="24.95" customHeight="1" x14ac:dyDescent="0.25">
      <c r="A11" s="20" t="s">
        <v>14</v>
      </c>
      <c r="B11" s="37"/>
      <c r="C11" s="37"/>
      <c r="D11" s="37"/>
      <c r="E11" s="37"/>
      <c r="F11" s="37" t="e">
        <f t="shared" si="0"/>
        <v>#DIV/0!</v>
      </c>
      <c r="H11" s="13">
        <f>+B11*C11</f>
        <v>0</v>
      </c>
      <c r="I11" s="13">
        <f>+D11*E11</f>
        <v>0</v>
      </c>
      <c r="J11" s="13">
        <f>+H11+I11</f>
        <v>0</v>
      </c>
    </row>
    <row r="12" spans="1:11" s="13" customFormat="1" ht="24.95" customHeight="1" x14ac:dyDescent="0.25">
      <c r="A12" s="20" t="s">
        <v>16</v>
      </c>
      <c r="B12" s="37"/>
      <c r="C12" s="37"/>
      <c r="D12" s="37"/>
      <c r="E12" s="37"/>
      <c r="F12" s="37" t="e">
        <f>+((B12*C12)+(D12*E12))/(C12+E12)</f>
        <v>#DIV/0!</v>
      </c>
      <c r="H12" s="13">
        <f>+B12*C12</f>
        <v>0</v>
      </c>
      <c r="I12" s="13">
        <f>+D12*E12</f>
        <v>0</v>
      </c>
      <c r="J12" s="13">
        <f>+H12+I12</f>
        <v>0</v>
      </c>
      <c r="K12" s="14"/>
    </row>
    <row r="13" spans="1:11" s="13" customFormat="1" ht="24.95" customHeight="1" x14ac:dyDescent="0.25">
      <c r="A13" s="20" t="s">
        <v>6</v>
      </c>
      <c r="B13" s="37"/>
      <c r="C13" s="37"/>
      <c r="D13" s="37"/>
      <c r="E13" s="37"/>
      <c r="F13" s="37" t="e">
        <f>+((B13*C13)+(D13*E13))/(C13+E13)</f>
        <v>#DIV/0!</v>
      </c>
      <c r="H13" s="13">
        <f>+B13*C13</f>
        <v>0</v>
      </c>
      <c r="I13" s="13">
        <f>+D13*E13</f>
        <v>0</v>
      </c>
      <c r="J13" s="13">
        <f>+H13+I13</f>
        <v>0</v>
      </c>
    </row>
    <row r="14" spans="1:11" s="13" customFormat="1" ht="24.95" customHeight="1" x14ac:dyDescent="0.25">
      <c r="A14" s="20" t="s">
        <v>15</v>
      </c>
      <c r="B14" s="37"/>
      <c r="C14" s="37"/>
      <c r="D14" s="37"/>
      <c r="E14" s="37"/>
      <c r="F14" s="37" t="e">
        <f>+((B14*C14)+(D14*E14))/(C14+E14)</f>
        <v>#DIV/0!</v>
      </c>
      <c r="H14" s="13">
        <f>+B14*C14</f>
        <v>0</v>
      </c>
      <c r="I14" s="13">
        <f>+D14*E14</f>
        <v>0</v>
      </c>
      <c r="J14" s="13">
        <f>+H14+I14</f>
        <v>0</v>
      </c>
    </row>
    <row r="15" spans="1:11" s="15" customFormat="1" ht="24.95" customHeight="1" x14ac:dyDescent="0.25">
      <c r="A15" s="22" t="s">
        <v>7</v>
      </c>
      <c r="B15" s="38"/>
      <c r="C15" s="38">
        <f>SUM(C5:C14)</f>
        <v>0</v>
      </c>
      <c r="D15" s="38"/>
      <c r="E15" s="38">
        <f>SUM(E5:E14)</f>
        <v>0</v>
      </c>
      <c r="F15" s="38" t="e">
        <f>+J15/(E15+C15)</f>
        <v>#DIV/0!</v>
      </c>
      <c r="J15" s="15">
        <f>SUM(J5:J14)</f>
        <v>0</v>
      </c>
    </row>
  </sheetData>
  <pageMargins left="0.78740157480314965" right="0.17" top="0.39370078740157483" bottom="0.39370078740157483" header="0.31496062992125984" footer="0.31496062992125984"/>
  <pageSetup paperSize="9" scale="68" orientation="landscape" r:id="rId1"/>
  <colBreaks count="1" manualBreakCount="1">
    <brk id="6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6"/>
  <sheetViews>
    <sheetView showGridLines="0" view="pageBreakPreview" zoomScaleNormal="100" zoomScaleSheetLayoutView="100" workbookViewId="0">
      <selection activeCell="B5" sqref="B5"/>
    </sheetView>
  </sheetViews>
  <sheetFormatPr defaultColWidth="11.42578125" defaultRowHeight="12.75" x14ac:dyDescent="0.25"/>
  <cols>
    <col min="1" max="1" width="53.5703125" style="11" customWidth="1"/>
    <col min="2" max="6" width="20.85546875" style="39" customWidth="1"/>
    <col min="7" max="7" width="11.42578125" style="11" customWidth="1"/>
    <col min="8" max="10" width="11.42578125" style="11" hidden="1" customWidth="1"/>
    <col min="11" max="16384" width="11.42578125" style="11"/>
  </cols>
  <sheetData>
    <row r="1" spans="1:11" ht="19.5" x14ac:dyDescent="0.25">
      <c r="A1" s="17" t="s">
        <v>25</v>
      </c>
    </row>
    <row r="4" spans="1:11" s="12" customFormat="1" ht="30" x14ac:dyDescent="0.25">
      <c r="A4" s="20" t="s">
        <v>0</v>
      </c>
      <c r="B4" s="40" t="s">
        <v>9</v>
      </c>
      <c r="C4" s="40" t="s">
        <v>10</v>
      </c>
      <c r="D4" s="40" t="s">
        <v>11</v>
      </c>
      <c r="E4" s="40" t="s">
        <v>12</v>
      </c>
      <c r="F4" s="40" t="s">
        <v>13</v>
      </c>
    </row>
    <row r="5" spans="1:11" s="13" customFormat="1" ht="24.95" customHeight="1" x14ac:dyDescent="0.25">
      <c r="A5" s="20" t="s">
        <v>1</v>
      </c>
      <c r="B5" s="37"/>
      <c r="C5" s="37"/>
      <c r="D5" s="37"/>
      <c r="E5" s="37"/>
      <c r="F5" s="37" t="e">
        <f t="shared" ref="F5:F11" si="0">+((B5*C5)+(D5*E5))/(C5+E5)</f>
        <v>#DIV/0!</v>
      </c>
      <c r="H5" s="13">
        <f>+B5*C5</f>
        <v>0</v>
      </c>
      <c r="I5" s="13">
        <f>+D5*E5</f>
        <v>0</v>
      </c>
      <c r="J5" s="13">
        <f>+H5+I5</f>
        <v>0</v>
      </c>
    </row>
    <row r="6" spans="1:11" s="13" customFormat="1" ht="24.95" customHeight="1" x14ac:dyDescent="0.25">
      <c r="A6" s="20" t="s">
        <v>2</v>
      </c>
      <c r="B6" s="37"/>
      <c r="C6" s="37"/>
      <c r="D6" s="37"/>
      <c r="E6" s="37"/>
      <c r="F6" s="37" t="e">
        <f t="shared" si="0"/>
        <v>#DIV/0!</v>
      </c>
      <c r="H6" s="13">
        <f t="shared" ref="H6:H10" si="1">+B6*C6</f>
        <v>0</v>
      </c>
      <c r="I6" s="13">
        <f t="shared" ref="I6:I10" si="2">+D6*E6</f>
        <v>0</v>
      </c>
      <c r="J6" s="13">
        <f t="shared" ref="J6:J10" si="3">+H6+I6</f>
        <v>0</v>
      </c>
    </row>
    <row r="7" spans="1:11" s="13" customFormat="1" ht="24.95" customHeight="1" x14ac:dyDescent="0.25">
      <c r="A7" s="20" t="s">
        <v>3</v>
      </c>
      <c r="B7" s="37"/>
      <c r="C7" s="37"/>
      <c r="D7" s="37"/>
      <c r="E7" s="37"/>
      <c r="F7" s="37" t="e">
        <f t="shared" si="0"/>
        <v>#DIV/0!</v>
      </c>
      <c r="H7" s="13">
        <f t="shared" si="1"/>
        <v>0</v>
      </c>
      <c r="I7" s="13">
        <f t="shared" si="2"/>
        <v>0</v>
      </c>
      <c r="J7" s="13">
        <f t="shared" si="3"/>
        <v>0</v>
      </c>
    </row>
    <row r="8" spans="1:11" s="13" customFormat="1" ht="24.95" customHeight="1" x14ac:dyDescent="0.25">
      <c r="A8" s="20" t="s">
        <v>4</v>
      </c>
      <c r="B8" s="37"/>
      <c r="C8" s="37"/>
      <c r="D8" s="37"/>
      <c r="E8" s="37"/>
      <c r="F8" s="37" t="e">
        <f t="shared" si="0"/>
        <v>#DIV/0!</v>
      </c>
      <c r="H8" s="13">
        <f t="shared" si="1"/>
        <v>0</v>
      </c>
      <c r="I8" s="13">
        <f t="shared" si="2"/>
        <v>0</v>
      </c>
      <c r="J8" s="13">
        <f t="shared" si="3"/>
        <v>0</v>
      </c>
    </row>
    <row r="9" spans="1:11" s="13" customFormat="1" ht="24.95" customHeight="1" x14ac:dyDescent="0.25">
      <c r="A9" s="20" t="s">
        <v>17</v>
      </c>
      <c r="B9" s="37"/>
      <c r="C9" s="37"/>
      <c r="D9" s="37"/>
      <c r="E9" s="37"/>
      <c r="F9" s="37" t="e">
        <f>+((B9*C9)+(D9*E9))/(C9+E9)</f>
        <v>#DIV/0!</v>
      </c>
      <c r="H9" s="13">
        <f>+B9*C9</f>
        <v>0</v>
      </c>
      <c r="I9" s="13">
        <f>+D9*E9</f>
        <v>0</v>
      </c>
      <c r="J9" s="13">
        <f>+H9+I9</f>
        <v>0</v>
      </c>
    </row>
    <row r="10" spans="1:11" s="13" customFormat="1" ht="24.95" customHeight="1" x14ac:dyDescent="0.25">
      <c r="A10" s="20" t="s">
        <v>5</v>
      </c>
      <c r="B10" s="37"/>
      <c r="C10" s="37"/>
      <c r="D10" s="37"/>
      <c r="E10" s="37"/>
      <c r="F10" s="37" t="e">
        <f t="shared" si="0"/>
        <v>#DIV/0!</v>
      </c>
      <c r="H10" s="13">
        <f t="shared" si="1"/>
        <v>0</v>
      </c>
      <c r="I10" s="13">
        <f t="shared" si="2"/>
        <v>0</v>
      </c>
      <c r="J10" s="13">
        <f t="shared" si="3"/>
        <v>0</v>
      </c>
    </row>
    <row r="11" spans="1:11" s="13" customFormat="1" ht="24.95" customHeight="1" x14ac:dyDescent="0.25">
      <c r="A11" s="20" t="s">
        <v>14</v>
      </c>
      <c r="B11" s="37"/>
      <c r="C11" s="37"/>
      <c r="D11" s="37"/>
      <c r="E11" s="37"/>
      <c r="F11" s="37" t="e">
        <f t="shared" si="0"/>
        <v>#DIV/0!</v>
      </c>
      <c r="H11" s="13">
        <f>+B11*C11</f>
        <v>0</v>
      </c>
      <c r="I11" s="13">
        <f>+D11*E11</f>
        <v>0</v>
      </c>
      <c r="J11" s="13">
        <f>+H11+I11</f>
        <v>0</v>
      </c>
    </row>
    <row r="12" spans="1:11" s="13" customFormat="1" ht="24.95" customHeight="1" x14ac:dyDescent="0.25">
      <c r="A12" s="20" t="s">
        <v>16</v>
      </c>
      <c r="B12" s="37"/>
      <c r="C12" s="37"/>
      <c r="D12" s="37"/>
      <c r="E12" s="37"/>
      <c r="F12" s="37" t="e">
        <f>+((B12*C12)+(D12*E12))/(C12+E12)</f>
        <v>#DIV/0!</v>
      </c>
      <c r="H12" s="13">
        <f>+B12*C12</f>
        <v>0</v>
      </c>
      <c r="I12" s="13">
        <f>+D12*E12</f>
        <v>0</v>
      </c>
      <c r="J12" s="13">
        <f>+H12+I12</f>
        <v>0</v>
      </c>
      <c r="K12" s="14"/>
    </row>
    <row r="13" spans="1:11" s="13" customFormat="1" ht="24.95" customHeight="1" x14ac:dyDescent="0.25">
      <c r="A13" s="20" t="s">
        <v>6</v>
      </c>
      <c r="B13" s="37"/>
      <c r="C13" s="37"/>
      <c r="D13" s="37"/>
      <c r="E13" s="37"/>
      <c r="F13" s="37" t="e">
        <f>+((B13*C13)+(D13*E13))/(C13+E13)</f>
        <v>#DIV/0!</v>
      </c>
      <c r="H13" s="13">
        <f>+B13*C13</f>
        <v>0</v>
      </c>
      <c r="I13" s="13">
        <f>+D13*E13</f>
        <v>0</v>
      </c>
      <c r="J13" s="13">
        <f>+H13+I13</f>
        <v>0</v>
      </c>
    </row>
    <row r="14" spans="1:11" s="13" customFormat="1" ht="24.95" customHeight="1" x14ac:dyDescent="0.25">
      <c r="A14" s="20" t="s">
        <v>15</v>
      </c>
      <c r="B14" s="37"/>
      <c r="C14" s="37"/>
      <c r="D14" s="37"/>
      <c r="E14" s="37"/>
      <c r="F14" s="37" t="e">
        <f>+((B14*C14)+(D14*E14))/(C14+E14)</f>
        <v>#DIV/0!</v>
      </c>
      <c r="H14" s="13">
        <f>+B14*C14</f>
        <v>0</v>
      </c>
      <c r="I14" s="13">
        <f>+D14*E14</f>
        <v>0</v>
      </c>
      <c r="J14" s="13">
        <f>+H14+I14</f>
        <v>0</v>
      </c>
    </row>
    <row r="15" spans="1:11" s="15" customFormat="1" ht="24.95" customHeight="1" x14ac:dyDescent="0.25">
      <c r="A15" s="22" t="s">
        <v>7</v>
      </c>
      <c r="B15" s="38"/>
      <c r="C15" s="38">
        <f>SUM(C5:C14)</f>
        <v>0</v>
      </c>
      <c r="D15" s="38"/>
      <c r="E15" s="38">
        <f>SUM(E5:E14)</f>
        <v>0</v>
      </c>
      <c r="F15" s="38" t="e">
        <f>+J15/(E15+C15)</f>
        <v>#DIV/0!</v>
      </c>
      <c r="J15" s="15">
        <f>SUM(J5:J14)</f>
        <v>0</v>
      </c>
    </row>
    <row r="16" spans="1:11" x14ac:dyDescent="0.25">
      <c r="A16" s="16"/>
    </row>
  </sheetData>
  <pageMargins left="0.78740157480314965" right="0.17" top="0.39370078740157483" bottom="0.39370078740157483" header="0.31496062992125984" footer="0.31496062992125984"/>
  <pageSetup paperSize="9" scale="68" orientation="landscape" r:id="rId1"/>
  <colBreaks count="1" manualBreakCount="1">
    <brk id="6" max="1048575" man="1"/>
  </col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17"/>
  <sheetViews>
    <sheetView showGridLines="0" view="pageBreakPreview" zoomScaleNormal="100" zoomScaleSheetLayoutView="100" workbookViewId="0">
      <selection activeCell="B5" sqref="B5"/>
    </sheetView>
  </sheetViews>
  <sheetFormatPr defaultColWidth="11.42578125" defaultRowHeight="12.75" x14ac:dyDescent="0.25"/>
  <cols>
    <col min="1" max="1" width="53.7109375" style="11" customWidth="1"/>
    <col min="2" max="5" width="19.7109375" style="36" customWidth="1"/>
    <col min="6" max="6" width="15.28515625" style="36" customWidth="1"/>
    <col min="7" max="7" width="11.42578125" style="11" customWidth="1"/>
    <col min="8" max="10" width="11.42578125" style="11" hidden="1" customWidth="1"/>
    <col min="11" max="16384" width="11.42578125" style="11"/>
  </cols>
  <sheetData>
    <row r="1" spans="1:12" ht="19.5" x14ac:dyDescent="0.25">
      <c r="A1" s="17" t="s">
        <v>26</v>
      </c>
    </row>
    <row r="4" spans="1:12" s="12" customFormat="1" ht="30" x14ac:dyDescent="0.25">
      <c r="A4" s="20" t="s">
        <v>0</v>
      </c>
      <c r="B4" s="21" t="s">
        <v>9</v>
      </c>
      <c r="C4" s="21" t="s">
        <v>10</v>
      </c>
      <c r="D4" s="21" t="s">
        <v>11</v>
      </c>
      <c r="E4" s="21" t="s">
        <v>12</v>
      </c>
      <c r="F4" s="21" t="s">
        <v>13</v>
      </c>
    </row>
    <row r="5" spans="1:12" s="13" customFormat="1" ht="24.95" customHeight="1" x14ac:dyDescent="0.25">
      <c r="A5" s="20" t="s">
        <v>1</v>
      </c>
      <c r="B5" s="37"/>
      <c r="C5" s="37"/>
      <c r="D5" s="37"/>
      <c r="E5" s="37"/>
      <c r="F5" s="37" t="e">
        <f t="shared" ref="F5:F11" si="0">+((B5*C5)+(D5*E5))/(C5+E5)</f>
        <v>#DIV/0!</v>
      </c>
      <c r="H5" s="13">
        <f>+B5*C5</f>
        <v>0</v>
      </c>
      <c r="I5" s="13">
        <f>+D5*E5</f>
        <v>0</v>
      </c>
      <c r="J5" s="13">
        <f>+H5+I5</f>
        <v>0</v>
      </c>
    </row>
    <row r="6" spans="1:12" s="13" customFormat="1" ht="24.95" customHeight="1" x14ac:dyDescent="0.25">
      <c r="A6" s="20" t="s">
        <v>2</v>
      </c>
      <c r="B6" s="37"/>
      <c r="C6" s="37"/>
      <c r="D6" s="37"/>
      <c r="E6" s="37"/>
      <c r="F6" s="37" t="e">
        <f t="shared" si="0"/>
        <v>#DIV/0!</v>
      </c>
      <c r="H6" s="13">
        <f t="shared" ref="H6:H10" si="1">+B6*C6</f>
        <v>0</v>
      </c>
      <c r="I6" s="13">
        <f t="shared" ref="I6:I10" si="2">+D6*E6</f>
        <v>0</v>
      </c>
      <c r="J6" s="13">
        <f t="shared" ref="J6:J10" si="3">+H6+I6</f>
        <v>0</v>
      </c>
      <c r="L6" s="25"/>
    </row>
    <row r="7" spans="1:12" s="13" customFormat="1" ht="24.95" customHeight="1" x14ac:dyDescent="0.25">
      <c r="A7" s="20" t="s">
        <v>3</v>
      </c>
      <c r="B7" s="37"/>
      <c r="C7" s="37"/>
      <c r="D7" s="37"/>
      <c r="E7" s="37"/>
      <c r="F7" s="37" t="e">
        <f t="shared" si="0"/>
        <v>#DIV/0!</v>
      </c>
      <c r="H7" s="13">
        <f t="shared" si="1"/>
        <v>0</v>
      </c>
      <c r="I7" s="13">
        <f t="shared" si="2"/>
        <v>0</v>
      </c>
      <c r="J7" s="13">
        <f t="shared" si="3"/>
        <v>0</v>
      </c>
      <c r="L7" s="5"/>
    </row>
    <row r="8" spans="1:12" s="13" customFormat="1" ht="24.95" customHeight="1" x14ac:dyDescent="0.25">
      <c r="A8" s="20" t="s">
        <v>4</v>
      </c>
      <c r="B8" s="37"/>
      <c r="C8" s="37"/>
      <c r="D8" s="37"/>
      <c r="E8" s="37"/>
      <c r="F8" s="37" t="e">
        <f t="shared" si="0"/>
        <v>#DIV/0!</v>
      </c>
      <c r="H8" s="13">
        <f t="shared" si="1"/>
        <v>0</v>
      </c>
      <c r="I8" s="13">
        <f t="shared" si="2"/>
        <v>0</v>
      </c>
      <c r="J8" s="13">
        <f t="shared" si="3"/>
        <v>0</v>
      </c>
      <c r="L8" s="5"/>
    </row>
    <row r="9" spans="1:12" s="13" customFormat="1" ht="24.95" customHeight="1" x14ac:dyDescent="0.25">
      <c r="A9" s="20" t="s">
        <v>17</v>
      </c>
      <c r="B9" s="37"/>
      <c r="C9" s="37"/>
      <c r="D9" s="37"/>
      <c r="E9" s="37"/>
      <c r="F9" s="37" t="e">
        <f>+((B9*C9)+(D9*E9))/(C9+E9)</f>
        <v>#DIV/0!</v>
      </c>
      <c r="H9" s="13">
        <f>+B9*C9</f>
        <v>0</v>
      </c>
      <c r="I9" s="13">
        <f>+D9*E9</f>
        <v>0</v>
      </c>
      <c r="J9" s="13">
        <f>+H9+I9</f>
        <v>0</v>
      </c>
      <c r="L9" s="5"/>
    </row>
    <row r="10" spans="1:12" s="13" customFormat="1" ht="24.95" customHeight="1" x14ac:dyDescent="0.25">
      <c r="A10" s="20" t="s">
        <v>5</v>
      </c>
      <c r="B10" s="37"/>
      <c r="C10" s="37"/>
      <c r="D10" s="37"/>
      <c r="E10" s="37"/>
      <c r="F10" s="37" t="e">
        <f t="shared" si="0"/>
        <v>#DIV/0!</v>
      </c>
      <c r="H10" s="13">
        <f t="shared" si="1"/>
        <v>0</v>
      </c>
      <c r="I10" s="13">
        <f t="shared" si="2"/>
        <v>0</v>
      </c>
      <c r="J10" s="13">
        <f t="shared" si="3"/>
        <v>0</v>
      </c>
      <c r="L10" s="26"/>
    </row>
    <row r="11" spans="1:12" s="13" customFormat="1" ht="24.95" customHeight="1" x14ac:dyDescent="0.25">
      <c r="A11" s="20" t="s">
        <v>14</v>
      </c>
      <c r="B11" s="37"/>
      <c r="C11" s="37"/>
      <c r="D11" s="37"/>
      <c r="E11" s="37"/>
      <c r="F11" s="37" t="e">
        <f t="shared" si="0"/>
        <v>#DIV/0!</v>
      </c>
      <c r="H11" s="13">
        <f>+B11*C11</f>
        <v>0</v>
      </c>
      <c r="I11" s="13">
        <f>+D11*E11</f>
        <v>0</v>
      </c>
      <c r="J11" s="13">
        <f>+H11+I11</f>
        <v>0</v>
      </c>
      <c r="L11" s="5"/>
    </row>
    <row r="12" spans="1:12" s="13" customFormat="1" ht="24.95" customHeight="1" x14ac:dyDescent="0.25">
      <c r="A12" s="20" t="s">
        <v>16</v>
      </c>
      <c r="B12" s="37"/>
      <c r="C12" s="37"/>
      <c r="D12" s="37"/>
      <c r="E12" s="37"/>
      <c r="F12" s="37" t="e">
        <f>+((B12*C12)+(D12*E12))/(C12+E12)</f>
        <v>#DIV/0!</v>
      </c>
      <c r="H12" s="13">
        <f>+B12*C12</f>
        <v>0</v>
      </c>
      <c r="I12" s="13">
        <f>+D12*E12</f>
        <v>0</v>
      </c>
      <c r="J12" s="13">
        <f>+H12+I12</f>
        <v>0</v>
      </c>
      <c r="K12" s="14"/>
      <c r="L12" s="5"/>
    </row>
    <row r="13" spans="1:12" s="13" customFormat="1" ht="24.95" customHeight="1" x14ac:dyDescent="0.25">
      <c r="A13" s="20" t="s">
        <v>6</v>
      </c>
      <c r="B13" s="37"/>
      <c r="C13" s="37"/>
      <c r="D13" s="37"/>
      <c r="E13" s="37"/>
      <c r="F13" s="37" t="e">
        <f>+((B13*C13)+(D13*E13))/(C13+E13)</f>
        <v>#DIV/0!</v>
      </c>
      <c r="H13" s="13">
        <f>+B13*C13</f>
        <v>0</v>
      </c>
      <c r="I13" s="13">
        <f>+D13*E13</f>
        <v>0</v>
      </c>
      <c r="J13" s="13">
        <f>+H13+I13</f>
        <v>0</v>
      </c>
      <c r="L13" s="25"/>
    </row>
    <row r="14" spans="1:12" s="13" customFormat="1" ht="24.95" customHeight="1" x14ac:dyDescent="0.25">
      <c r="A14" s="20" t="s">
        <v>15</v>
      </c>
      <c r="B14" s="37"/>
      <c r="C14" s="37"/>
      <c r="D14" s="37"/>
      <c r="E14" s="37"/>
      <c r="F14" s="37" t="e">
        <f>+((B14*C14)+(D14*E14))/(C14+E14)</f>
        <v>#DIV/0!</v>
      </c>
      <c r="H14" s="13">
        <f>+B14*C14</f>
        <v>0</v>
      </c>
      <c r="I14" s="13">
        <f>+D14*E14</f>
        <v>0</v>
      </c>
      <c r="J14" s="13">
        <f>+H14+I14</f>
        <v>0</v>
      </c>
      <c r="L14" s="5"/>
    </row>
    <row r="15" spans="1:12" s="15" customFormat="1" ht="24.95" customHeight="1" x14ac:dyDescent="0.25">
      <c r="A15" s="22" t="s">
        <v>7</v>
      </c>
      <c r="B15" s="38"/>
      <c r="C15" s="38">
        <f>SUM(C5:C14)</f>
        <v>0</v>
      </c>
      <c r="D15" s="38"/>
      <c r="E15" s="38">
        <f>SUM(E5:E14)</f>
        <v>0</v>
      </c>
      <c r="F15" s="38" t="e">
        <f>+J15/(E15+C15)</f>
        <v>#DIV/0!</v>
      </c>
      <c r="J15" s="15">
        <f>SUM(J5:J14)</f>
        <v>0</v>
      </c>
      <c r="L15" s="27"/>
    </row>
    <row r="16" spans="1:12" ht="16.5" x14ac:dyDescent="0.25">
      <c r="L16" s="28"/>
    </row>
    <row r="17" spans="2:12" ht="16.5" x14ac:dyDescent="0.25">
      <c r="B17" s="30"/>
      <c r="C17" s="30"/>
      <c r="D17" s="30"/>
      <c r="E17" s="30"/>
      <c r="F17" s="30"/>
      <c r="L17" s="28"/>
    </row>
  </sheetData>
  <pageMargins left="0.78740157480314965" right="0.17" top="0.39370078740157483" bottom="0.39370078740157483" header="0.31496062992125984" footer="0.31496062992125984"/>
  <pageSetup paperSize="9" scale="92" orientation="landscape" r:id="rId1"/>
  <colBreaks count="1" manualBreakCount="1">
    <brk id="6" max="1048575" man="1"/>
  </col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L17"/>
  <sheetViews>
    <sheetView showGridLines="0" view="pageBreakPreview" zoomScaleNormal="100" zoomScaleSheetLayoutView="100" workbookViewId="0">
      <selection activeCell="B5" sqref="B5"/>
    </sheetView>
  </sheetViews>
  <sheetFormatPr defaultColWidth="11.42578125" defaultRowHeight="12.75" x14ac:dyDescent="0.25"/>
  <cols>
    <col min="1" max="1" width="54.42578125" style="11" customWidth="1"/>
    <col min="2" max="6" width="18.42578125" style="36" customWidth="1"/>
    <col min="7" max="7" width="11.42578125" style="11" customWidth="1"/>
    <col min="8" max="10" width="11.42578125" style="11" hidden="1" customWidth="1"/>
    <col min="11" max="16384" width="11.42578125" style="11"/>
  </cols>
  <sheetData>
    <row r="1" spans="1:12" ht="19.5" x14ac:dyDescent="0.25">
      <c r="A1" s="17" t="s">
        <v>27</v>
      </c>
    </row>
    <row r="4" spans="1:12" s="12" customFormat="1" ht="32.25" customHeight="1" x14ac:dyDescent="0.25">
      <c r="A4" s="20" t="s">
        <v>0</v>
      </c>
      <c r="B4" s="21" t="s">
        <v>9</v>
      </c>
      <c r="C4" s="21" t="s">
        <v>10</v>
      </c>
      <c r="D4" s="21" t="s">
        <v>11</v>
      </c>
      <c r="E4" s="21" t="s">
        <v>12</v>
      </c>
      <c r="F4" s="24" t="s">
        <v>13</v>
      </c>
    </row>
    <row r="5" spans="1:12" s="13" customFormat="1" ht="24.95" customHeight="1" x14ac:dyDescent="0.25">
      <c r="A5" s="20" t="s">
        <v>1</v>
      </c>
      <c r="B5" s="37"/>
      <c r="C5" s="37"/>
      <c r="D5" s="37"/>
      <c r="E5" s="37"/>
      <c r="F5" s="41" t="e">
        <f t="shared" ref="F5:F11" si="0">+((B5*C5)+(D5*E5))/(C5+E5)</f>
        <v>#DIV/0!</v>
      </c>
      <c r="H5" s="13">
        <f>+B5*C5</f>
        <v>0</v>
      </c>
      <c r="I5" s="13">
        <f>+D5*E5</f>
        <v>0</v>
      </c>
      <c r="J5" s="13">
        <f>+H5+I5</f>
        <v>0</v>
      </c>
    </row>
    <row r="6" spans="1:12" s="13" customFormat="1" ht="24.95" customHeight="1" x14ac:dyDescent="0.25">
      <c r="A6" s="20" t="s">
        <v>2</v>
      </c>
      <c r="B6" s="37"/>
      <c r="C6" s="37"/>
      <c r="D6" s="37"/>
      <c r="E6" s="37"/>
      <c r="F6" s="41" t="e">
        <f t="shared" si="0"/>
        <v>#DIV/0!</v>
      </c>
      <c r="H6" s="13">
        <f t="shared" ref="H6:H10" si="1">+B6*C6</f>
        <v>0</v>
      </c>
      <c r="I6" s="13">
        <f t="shared" ref="I6:I10" si="2">+D6*E6</f>
        <v>0</v>
      </c>
      <c r="J6" s="13">
        <f t="shared" ref="J6:J10" si="3">+H6+I6</f>
        <v>0</v>
      </c>
      <c r="L6" s="25"/>
    </row>
    <row r="7" spans="1:12" s="13" customFormat="1" ht="24.95" customHeight="1" x14ac:dyDescent="0.25">
      <c r="A7" s="20" t="s">
        <v>3</v>
      </c>
      <c r="B7" s="37"/>
      <c r="C7" s="37"/>
      <c r="D7" s="37"/>
      <c r="E7" s="37"/>
      <c r="F7" s="41" t="e">
        <f t="shared" si="0"/>
        <v>#DIV/0!</v>
      </c>
      <c r="H7" s="13">
        <f t="shared" si="1"/>
        <v>0</v>
      </c>
      <c r="I7" s="13">
        <f t="shared" si="2"/>
        <v>0</v>
      </c>
      <c r="J7" s="13">
        <f t="shared" si="3"/>
        <v>0</v>
      </c>
      <c r="L7" s="5"/>
    </row>
    <row r="8" spans="1:12" s="13" customFormat="1" ht="24.95" customHeight="1" x14ac:dyDescent="0.25">
      <c r="A8" s="20" t="s">
        <v>4</v>
      </c>
      <c r="B8" s="37"/>
      <c r="C8" s="37"/>
      <c r="D8" s="37"/>
      <c r="E8" s="37"/>
      <c r="F8" s="41" t="e">
        <f t="shared" si="0"/>
        <v>#DIV/0!</v>
      </c>
      <c r="H8" s="13">
        <f t="shared" si="1"/>
        <v>0</v>
      </c>
      <c r="I8" s="13">
        <f t="shared" si="2"/>
        <v>0</v>
      </c>
      <c r="J8" s="13">
        <f t="shared" si="3"/>
        <v>0</v>
      </c>
      <c r="L8" s="5"/>
    </row>
    <row r="9" spans="1:12" s="13" customFormat="1" ht="24.95" customHeight="1" x14ac:dyDescent="0.25">
      <c r="A9" s="20" t="s">
        <v>17</v>
      </c>
      <c r="B9" s="37"/>
      <c r="C9" s="37"/>
      <c r="D9" s="37"/>
      <c r="E9" s="37"/>
      <c r="F9" s="41" t="e">
        <f>+((B9*C9)+(D9*E9))/(C9+E9)</f>
        <v>#DIV/0!</v>
      </c>
      <c r="H9" s="13">
        <f>+B9*C9</f>
        <v>0</v>
      </c>
      <c r="I9" s="13">
        <f>+D9*E9</f>
        <v>0</v>
      </c>
      <c r="J9" s="13">
        <f>+H9+I9</f>
        <v>0</v>
      </c>
      <c r="L9" s="5"/>
    </row>
    <row r="10" spans="1:12" s="13" customFormat="1" ht="24.95" customHeight="1" x14ac:dyDescent="0.25">
      <c r="A10" s="20" t="s">
        <v>5</v>
      </c>
      <c r="B10" s="37"/>
      <c r="C10" s="37"/>
      <c r="D10" s="37"/>
      <c r="E10" s="37"/>
      <c r="F10" s="41" t="e">
        <f t="shared" si="0"/>
        <v>#DIV/0!</v>
      </c>
      <c r="H10" s="13">
        <f t="shared" si="1"/>
        <v>0</v>
      </c>
      <c r="I10" s="13">
        <f t="shared" si="2"/>
        <v>0</v>
      </c>
      <c r="J10" s="13">
        <f t="shared" si="3"/>
        <v>0</v>
      </c>
      <c r="L10" s="26"/>
    </row>
    <row r="11" spans="1:12" s="13" customFormat="1" ht="24.95" customHeight="1" x14ac:dyDescent="0.25">
      <c r="A11" s="20" t="s">
        <v>14</v>
      </c>
      <c r="B11" s="37"/>
      <c r="C11" s="37"/>
      <c r="D11" s="37"/>
      <c r="E11" s="37"/>
      <c r="F11" s="41" t="e">
        <f t="shared" si="0"/>
        <v>#DIV/0!</v>
      </c>
      <c r="H11" s="13">
        <f>+B11*C11</f>
        <v>0</v>
      </c>
      <c r="I11" s="13">
        <f>+D11*E11</f>
        <v>0</v>
      </c>
      <c r="J11" s="13">
        <f>+H11+I11</f>
        <v>0</v>
      </c>
      <c r="L11" s="5"/>
    </row>
    <row r="12" spans="1:12" s="13" customFormat="1" ht="24.95" customHeight="1" x14ac:dyDescent="0.25">
      <c r="A12" s="20" t="s">
        <v>16</v>
      </c>
      <c r="B12" s="37"/>
      <c r="C12" s="37"/>
      <c r="D12" s="37"/>
      <c r="E12" s="37"/>
      <c r="F12" s="41" t="e">
        <f>+((B12*C12)+(D12*E12))/(C12+E12)</f>
        <v>#DIV/0!</v>
      </c>
      <c r="H12" s="13">
        <f>+B12*C12</f>
        <v>0</v>
      </c>
      <c r="I12" s="13">
        <f>+D12*E12</f>
        <v>0</v>
      </c>
      <c r="J12" s="13">
        <f>+H12+I12</f>
        <v>0</v>
      </c>
      <c r="K12" s="14"/>
      <c r="L12" s="5"/>
    </row>
    <row r="13" spans="1:12" s="13" customFormat="1" ht="24.95" customHeight="1" x14ac:dyDescent="0.25">
      <c r="A13" s="20" t="s">
        <v>6</v>
      </c>
      <c r="B13" s="37"/>
      <c r="C13" s="37"/>
      <c r="D13" s="37"/>
      <c r="E13" s="37"/>
      <c r="F13" s="41" t="e">
        <f>+((B13*C13)+(D13*E13))/(C13+E13)</f>
        <v>#DIV/0!</v>
      </c>
      <c r="H13" s="13">
        <f>+B13*C13</f>
        <v>0</v>
      </c>
      <c r="I13" s="13">
        <f>+D13*E13</f>
        <v>0</v>
      </c>
      <c r="J13" s="13">
        <f>+H13+I13</f>
        <v>0</v>
      </c>
      <c r="L13" s="25"/>
    </row>
    <row r="14" spans="1:12" s="13" customFormat="1" ht="24.95" customHeight="1" x14ac:dyDescent="0.25">
      <c r="A14" s="20" t="s">
        <v>15</v>
      </c>
      <c r="B14" s="37"/>
      <c r="C14" s="37"/>
      <c r="D14" s="37"/>
      <c r="E14" s="37"/>
      <c r="F14" s="41" t="e">
        <f>+((B14*C14)+(D14*E14))/(C14+E14)</f>
        <v>#DIV/0!</v>
      </c>
      <c r="H14" s="13">
        <f>+B14*C14</f>
        <v>0</v>
      </c>
      <c r="I14" s="13">
        <f>+D14*E14</f>
        <v>0</v>
      </c>
      <c r="J14" s="13">
        <f>+H14+I14</f>
        <v>0</v>
      </c>
      <c r="L14" s="5"/>
    </row>
    <row r="15" spans="1:12" s="15" customFormat="1" ht="24.95" customHeight="1" x14ac:dyDescent="0.25">
      <c r="A15" s="22" t="s">
        <v>7</v>
      </c>
      <c r="B15" s="29"/>
      <c r="C15" s="42">
        <f>SUM(C5:C14)</f>
        <v>0</v>
      </c>
      <c r="D15" s="42"/>
      <c r="E15" s="42">
        <f>SUM(E5:E14)</f>
        <v>0</v>
      </c>
      <c r="F15" s="43" t="e">
        <f>+J15/(E15+C15)</f>
        <v>#DIV/0!</v>
      </c>
      <c r="J15" s="15">
        <f>SUM(J5:J14)</f>
        <v>0</v>
      </c>
      <c r="L15" s="27"/>
    </row>
    <row r="16" spans="1:12" ht="16.5" x14ac:dyDescent="0.25">
      <c r="L16" s="28"/>
    </row>
    <row r="17" spans="2:12" ht="16.5" x14ac:dyDescent="0.25">
      <c r="B17" s="30"/>
      <c r="C17" s="30"/>
      <c r="D17" s="30"/>
      <c r="E17" s="30"/>
      <c r="F17" s="30"/>
      <c r="L17" s="28"/>
    </row>
  </sheetData>
  <pageMargins left="0.78740157480314965" right="0.15748031496062992" top="0.39370078740157483" bottom="0.39370078740157483" header="0.31496062992125984" footer="0.31496062992125984"/>
  <pageSetup paperSize="9" scale="93" orientation="landscape" r:id="rId1"/>
  <colBreaks count="1" manualBreakCount="1">
    <brk id="6" max="1048575" man="1"/>
  </col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17"/>
  <sheetViews>
    <sheetView showGridLines="0" view="pageBreakPreview" zoomScaleNormal="100" zoomScaleSheetLayoutView="100" workbookViewId="0">
      <selection activeCell="B5" sqref="B5"/>
    </sheetView>
  </sheetViews>
  <sheetFormatPr defaultColWidth="11.42578125" defaultRowHeight="12.75" x14ac:dyDescent="0.25"/>
  <cols>
    <col min="1" max="1" width="53.140625" style="11" customWidth="1"/>
    <col min="2" max="6" width="17.5703125" style="16" customWidth="1"/>
    <col min="7" max="7" width="11.42578125" style="11" customWidth="1"/>
    <col min="8" max="10" width="11.42578125" style="11" hidden="1" customWidth="1"/>
    <col min="11" max="16384" width="11.42578125" style="11"/>
  </cols>
  <sheetData>
    <row r="1" spans="1:12" ht="19.5" x14ac:dyDescent="0.25">
      <c r="A1" s="17" t="s">
        <v>28</v>
      </c>
    </row>
    <row r="4" spans="1:12" s="12" customFormat="1" ht="30" x14ac:dyDescent="0.25">
      <c r="A4" s="35" t="s">
        <v>0</v>
      </c>
      <c r="B4" s="21" t="s">
        <v>9</v>
      </c>
      <c r="C4" s="21" t="s">
        <v>10</v>
      </c>
      <c r="D4" s="21" t="s">
        <v>11</v>
      </c>
      <c r="E4" s="21" t="s">
        <v>12</v>
      </c>
      <c r="F4" s="21" t="s">
        <v>13</v>
      </c>
    </row>
    <row r="5" spans="1:12" s="13" customFormat="1" ht="24.95" customHeight="1" x14ac:dyDescent="0.25">
      <c r="A5" s="20" t="s">
        <v>1</v>
      </c>
      <c r="B5" s="20"/>
      <c r="C5" s="18"/>
      <c r="D5" s="20"/>
      <c r="E5" s="18"/>
      <c r="F5" s="18" t="e">
        <f>+((B5*C5)+(D5*E5))/(C5+E5)</f>
        <v>#DIV/0!</v>
      </c>
      <c r="H5" s="13">
        <f>+B5*C5</f>
        <v>0</v>
      </c>
      <c r="I5" s="13">
        <f>+D5*E5</f>
        <v>0</v>
      </c>
      <c r="J5" s="13">
        <f>+H5+I5</f>
        <v>0</v>
      </c>
    </row>
    <row r="6" spans="1:12" s="13" customFormat="1" ht="24.95" customHeight="1" x14ac:dyDescent="0.25">
      <c r="A6" s="20" t="s">
        <v>2</v>
      </c>
      <c r="B6" s="20"/>
      <c r="C6" s="18"/>
      <c r="D6" s="20"/>
      <c r="E6" s="18"/>
      <c r="F6" s="18" t="e">
        <f t="shared" ref="F6:F11" si="0">+((B6*C6)+(D6*E6))/(C6+E6)</f>
        <v>#DIV/0!</v>
      </c>
      <c r="H6" s="13">
        <f t="shared" ref="H6:H10" si="1">+B6*C6</f>
        <v>0</v>
      </c>
      <c r="I6" s="13">
        <f t="shared" ref="I6:I10" si="2">+D6*E6</f>
        <v>0</v>
      </c>
      <c r="J6" s="13">
        <f t="shared" ref="J6:J10" si="3">+H6+I6</f>
        <v>0</v>
      </c>
      <c r="L6" s="25"/>
    </row>
    <row r="7" spans="1:12" s="13" customFormat="1" ht="24.95" customHeight="1" x14ac:dyDescent="0.25">
      <c r="A7" s="20" t="s">
        <v>3</v>
      </c>
      <c r="B7" s="20"/>
      <c r="C7" s="18"/>
      <c r="D7" s="20"/>
      <c r="E7" s="18"/>
      <c r="F7" s="18" t="e">
        <f t="shared" si="0"/>
        <v>#DIV/0!</v>
      </c>
      <c r="H7" s="13">
        <f t="shared" si="1"/>
        <v>0</v>
      </c>
      <c r="I7" s="13">
        <f t="shared" si="2"/>
        <v>0</v>
      </c>
      <c r="J7" s="13">
        <f t="shared" si="3"/>
        <v>0</v>
      </c>
      <c r="L7" s="5"/>
    </row>
    <row r="8" spans="1:12" s="13" customFormat="1" ht="24.95" customHeight="1" x14ac:dyDescent="0.25">
      <c r="A8" s="20" t="s">
        <v>4</v>
      </c>
      <c r="B8" s="20"/>
      <c r="C8" s="18"/>
      <c r="D8" s="20"/>
      <c r="E8" s="18"/>
      <c r="F8" s="18" t="e">
        <f t="shared" si="0"/>
        <v>#DIV/0!</v>
      </c>
      <c r="H8" s="13">
        <f t="shared" si="1"/>
        <v>0</v>
      </c>
      <c r="I8" s="13">
        <f t="shared" si="2"/>
        <v>0</v>
      </c>
      <c r="J8" s="13">
        <f t="shared" si="3"/>
        <v>0</v>
      </c>
      <c r="L8" s="5"/>
    </row>
    <row r="9" spans="1:12" s="13" customFormat="1" ht="24.95" customHeight="1" x14ac:dyDescent="0.25">
      <c r="A9" s="20" t="s">
        <v>17</v>
      </c>
      <c r="B9" s="20"/>
      <c r="C9" s="18"/>
      <c r="D9" s="20"/>
      <c r="E9" s="18"/>
      <c r="F9" s="18" t="e">
        <f>+((B9*C9)+(D9*E9))/(C9+E9)</f>
        <v>#DIV/0!</v>
      </c>
      <c r="H9" s="13">
        <f>+B9*C9</f>
        <v>0</v>
      </c>
      <c r="I9" s="13">
        <f>+D9*E9</f>
        <v>0</v>
      </c>
      <c r="J9" s="13">
        <f>+H9+I9</f>
        <v>0</v>
      </c>
      <c r="L9" s="5"/>
    </row>
    <row r="10" spans="1:12" s="13" customFormat="1" ht="24.95" customHeight="1" x14ac:dyDescent="0.25">
      <c r="A10" s="20" t="s">
        <v>5</v>
      </c>
      <c r="B10" s="20"/>
      <c r="C10" s="18"/>
      <c r="D10" s="20"/>
      <c r="E10" s="18"/>
      <c r="F10" s="18" t="e">
        <f t="shared" si="0"/>
        <v>#DIV/0!</v>
      </c>
      <c r="H10" s="13">
        <f t="shared" si="1"/>
        <v>0</v>
      </c>
      <c r="I10" s="13">
        <f t="shared" si="2"/>
        <v>0</v>
      </c>
      <c r="J10" s="13">
        <f t="shared" si="3"/>
        <v>0</v>
      </c>
      <c r="L10" s="26"/>
    </row>
    <row r="11" spans="1:12" s="13" customFormat="1" ht="24.95" customHeight="1" x14ac:dyDescent="0.25">
      <c r="A11" s="20" t="s">
        <v>14</v>
      </c>
      <c r="B11" s="20"/>
      <c r="C11" s="18"/>
      <c r="D11" s="20"/>
      <c r="E11" s="18"/>
      <c r="F11" s="18" t="e">
        <f t="shared" si="0"/>
        <v>#DIV/0!</v>
      </c>
      <c r="H11" s="13">
        <f>+B11*C11</f>
        <v>0</v>
      </c>
      <c r="I11" s="13">
        <f>+D11*E11</f>
        <v>0</v>
      </c>
      <c r="J11" s="13">
        <f>+H11+I11</f>
        <v>0</v>
      </c>
      <c r="L11" s="5"/>
    </row>
    <row r="12" spans="1:12" s="13" customFormat="1" ht="24.95" customHeight="1" x14ac:dyDescent="0.25">
      <c r="A12" s="20" t="s">
        <v>16</v>
      </c>
      <c r="B12" s="20"/>
      <c r="C12" s="18"/>
      <c r="D12" s="20"/>
      <c r="E12" s="18"/>
      <c r="F12" s="18" t="e">
        <f>+((B12*C12)+(D12*E12))/(C12+E12)</f>
        <v>#DIV/0!</v>
      </c>
      <c r="H12" s="13">
        <f>+B12*C12</f>
        <v>0</v>
      </c>
      <c r="I12" s="13">
        <f>+D12*E12</f>
        <v>0</v>
      </c>
      <c r="J12" s="13">
        <f>+H12+I12</f>
        <v>0</v>
      </c>
      <c r="K12" s="14"/>
      <c r="L12" s="5"/>
    </row>
    <row r="13" spans="1:12" s="13" customFormat="1" ht="24.95" customHeight="1" x14ac:dyDescent="0.25">
      <c r="A13" s="20" t="s">
        <v>6</v>
      </c>
      <c r="B13" s="20"/>
      <c r="C13" s="18"/>
      <c r="D13" s="20"/>
      <c r="E13" s="18"/>
      <c r="F13" s="18" t="e">
        <f>+((B13*C13)+(D13*E13))/(C13+E13)</f>
        <v>#DIV/0!</v>
      </c>
      <c r="H13" s="13">
        <f>+B13*C13</f>
        <v>0</v>
      </c>
      <c r="I13" s="13">
        <f>+D13*E13</f>
        <v>0</v>
      </c>
      <c r="J13" s="13">
        <f>+H13+I13</f>
        <v>0</v>
      </c>
      <c r="L13" s="25"/>
    </row>
    <row r="14" spans="1:12" s="13" customFormat="1" ht="24.95" customHeight="1" x14ac:dyDescent="0.25">
      <c r="A14" s="20" t="s">
        <v>15</v>
      </c>
      <c r="B14" s="20"/>
      <c r="C14" s="18"/>
      <c r="D14" s="20"/>
      <c r="E14" s="18"/>
      <c r="F14" s="18" t="e">
        <f>+((B14*C14)+(D14*E14))/(C14+E14)</f>
        <v>#DIV/0!</v>
      </c>
      <c r="H14" s="13">
        <f>+B14*C14</f>
        <v>0</v>
      </c>
      <c r="I14" s="13">
        <f>+D14*E14</f>
        <v>0</v>
      </c>
      <c r="J14" s="13">
        <f>+H14+I14</f>
        <v>0</v>
      </c>
      <c r="L14" s="5"/>
    </row>
    <row r="15" spans="1:12" s="15" customFormat="1" ht="24.95" customHeight="1" x14ac:dyDescent="0.25">
      <c r="A15" s="22" t="s">
        <v>7</v>
      </c>
      <c r="B15" s="22"/>
      <c r="C15" s="19">
        <f>SUM(C5:C14)</f>
        <v>0</v>
      </c>
      <c r="D15" s="22"/>
      <c r="E15" s="19">
        <f>SUM(E5:E14)</f>
        <v>0</v>
      </c>
      <c r="F15" s="19" t="e">
        <f>+J15/(E15+C15)</f>
        <v>#DIV/0!</v>
      </c>
      <c r="J15" s="15">
        <f>SUM(J5:J14)</f>
        <v>0</v>
      </c>
      <c r="L15" s="27"/>
    </row>
    <row r="16" spans="1:12" ht="16.5" x14ac:dyDescent="0.25">
      <c r="L16" s="28"/>
    </row>
    <row r="17" spans="12:12" s="11" customFormat="1" ht="16.5" x14ac:dyDescent="0.25">
      <c r="L17" s="28"/>
    </row>
  </sheetData>
  <pageMargins left="0.19685039370078741" right="0.15748031496062992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L17"/>
  <sheetViews>
    <sheetView showGridLines="0" view="pageBreakPreview" zoomScaleNormal="100" zoomScaleSheetLayoutView="100" workbookViewId="0">
      <selection activeCell="B5" sqref="B5"/>
    </sheetView>
  </sheetViews>
  <sheetFormatPr defaultColWidth="11.42578125" defaultRowHeight="12.75" x14ac:dyDescent="0.25"/>
  <cols>
    <col min="1" max="1" width="54.42578125" style="11" customWidth="1"/>
    <col min="2" max="6" width="17.5703125" style="34" customWidth="1"/>
    <col min="7" max="7" width="11.42578125" style="11" customWidth="1"/>
    <col min="8" max="10" width="11.42578125" style="11" hidden="1" customWidth="1"/>
    <col min="11" max="16384" width="11.42578125" style="11"/>
  </cols>
  <sheetData>
    <row r="1" spans="1:12" ht="19.5" x14ac:dyDescent="0.25">
      <c r="A1" s="17" t="s">
        <v>29</v>
      </c>
    </row>
    <row r="4" spans="1:12" s="12" customFormat="1" ht="30" x14ac:dyDescent="0.25">
      <c r="A4" s="20" t="s">
        <v>0</v>
      </c>
      <c r="B4" s="21" t="s">
        <v>9</v>
      </c>
      <c r="C4" s="21" t="s">
        <v>10</v>
      </c>
      <c r="D4" s="21" t="s">
        <v>11</v>
      </c>
      <c r="E4" s="21" t="s">
        <v>12</v>
      </c>
      <c r="F4" s="21" t="s">
        <v>13</v>
      </c>
    </row>
    <row r="5" spans="1:12" s="13" customFormat="1" ht="24.95" customHeight="1" x14ac:dyDescent="0.25">
      <c r="A5" s="20" t="s">
        <v>1</v>
      </c>
      <c r="B5" s="21"/>
      <c r="C5" s="21"/>
      <c r="D5" s="21"/>
      <c r="E5" s="21"/>
      <c r="F5" s="21" t="e">
        <f>+((B5*C5)+(D5*E5))/(C5+E5)</f>
        <v>#DIV/0!</v>
      </c>
      <c r="H5" s="13">
        <f>+B5*C5</f>
        <v>0</v>
      </c>
      <c r="I5" s="13">
        <f>+D5*E5</f>
        <v>0</v>
      </c>
      <c r="J5" s="13">
        <f>+H5+I5</f>
        <v>0</v>
      </c>
    </row>
    <row r="6" spans="1:12" s="13" customFormat="1" ht="24.95" customHeight="1" x14ac:dyDescent="0.25">
      <c r="A6" s="20" t="s">
        <v>2</v>
      </c>
      <c r="B6" s="21"/>
      <c r="C6" s="21"/>
      <c r="D6" s="21"/>
      <c r="E6" s="21"/>
      <c r="F6" s="21" t="e">
        <f t="shared" ref="F6:F11" si="0">+((B6*C6)+(D6*E6))/(C6+E6)</f>
        <v>#DIV/0!</v>
      </c>
      <c r="H6" s="13">
        <f t="shared" ref="H6:H10" si="1">+B6*C6</f>
        <v>0</v>
      </c>
      <c r="I6" s="13">
        <f t="shared" ref="I6:I10" si="2">+D6*E6</f>
        <v>0</v>
      </c>
      <c r="J6" s="13">
        <f t="shared" ref="J6:J10" si="3">+H6+I6</f>
        <v>0</v>
      </c>
      <c r="L6" s="25"/>
    </row>
    <row r="7" spans="1:12" s="13" customFormat="1" ht="24.95" customHeight="1" x14ac:dyDescent="0.25">
      <c r="A7" s="20" t="s">
        <v>3</v>
      </c>
      <c r="B7" s="21"/>
      <c r="C7" s="21"/>
      <c r="D7" s="21"/>
      <c r="E7" s="21"/>
      <c r="F7" s="21" t="e">
        <f t="shared" si="0"/>
        <v>#DIV/0!</v>
      </c>
      <c r="H7" s="13">
        <f t="shared" si="1"/>
        <v>0</v>
      </c>
      <c r="I7" s="13">
        <f t="shared" si="2"/>
        <v>0</v>
      </c>
      <c r="J7" s="13">
        <f t="shared" si="3"/>
        <v>0</v>
      </c>
      <c r="L7" s="5"/>
    </row>
    <row r="8" spans="1:12" s="13" customFormat="1" ht="24.95" customHeight="1" x14ac:dyDescent="0.25">
      <c r="A8" s="20" t="s">
        <v>4</v>
      </c>
      <c r="B8" s="21"/>
      <c r="C8" s="21"/>
      <c r="D8" s="21"/>
      <c r="E8" s="21"/>
      <c r="F8" s="21" t="e">
        <f t="shared" si="0"/>
        <v>#DIV/0!</v>
      </c>
      <c r="H8" s="13">
        <f t="shared" si="1"/>
        <v>0</v>
      </c>
      <c r="I8" s="13">
        <f t="shared" si="2"/>
        <v>0</v>
      </c>
      <c r="J8" s="13">
        <f t="shared" si="3"/>
        <v>0</v>
      </c>
      <c r="L8" s="5"/>
    </row>
    <row r="9" spans="1:12" s="13" customFormat="1" ht="24.95" customHeight="1" x14ac:dyDescent="0.25">
      <c r="A9" s="20" t="s">
        <v>17</v>
      </c>
      <c r="B9" s="21"/>
      <c r="C9" s="21"/>
      <c r="D9" s="21"/>
      <c r="E9" s="21"/>
      <c r="F9" s="21" t="e">
        <f>+((B9*C9)+(D9*E9))/(C9+E9)</f>
        <v>#DIV/0!</v>
      </c>
      <c r="H9" s="13">
        <f>+B9*C9</f>
        <v>0</v>
      </c>
      <c r="I9" s="13">
        <f>+D9*E9</f>
        <v>0</v>
      </c>
      <c r="J9" s="13">
        <f>+H9+I9</f>
        <v>0</v>
      </c>
      <c r="L9" s="5"/>
    </row>
    <row r="10" spans="1:12" s="13" customFormat="1" ht="24.95" customHeight="1" x14ac:dyDescent="0.25">
      <c r="A10" s="20" t="s">
        <v>5</v>
      </c>
      <c r="B10" s="21"/>
      <c r="C10" s="21"/>
      <c r="D10" s="21"/>
      <c r="E10" s="21"/>
      <c r="F10" s="21" t="e">
        <f t="shared" si="0"/>
        <v>#DIV/0!</v>
      </c>
      <c r="H10" s="13">
        <f t="shared" si="1"/>
        <v>0</v>
      </c>
      <c r="I10" s="13">
        <f t="shared" si="2"/>
        <v>0</v>
      </c>
      <c r="J10" s="13">
        <f t="shared" si="3"/>
        <v>0</v>
      </c>
      <c r="L10" s="26"/>
    </row>
    <row r="11" spans="1:12" s="13" customFormat="1" ht="24.95" customHeight="1" x14ac:dyDescent="0.25">
      <c r="A11" s="20" t="s">
        <v>14</v>
      </c>
      <c r="B11" s="21"/>
      <c r="C11" s="21"/>
      <c r="D11" s="21"/>
      <c r="E11" s="21"/>
      <c r="F11" s="21" t="e">
        <f t="shared" si="0"/>
        <v>#DIV/0!</v>
      </c>
      <c r="H11" s="13">
        <f>+B11*C11</f>
        <v>0</v>
      </c>
      <c r="I11" s="13">
        <f>+D11*E11</f>
        <v>0</v>
      </c>
      <c r="J11" s="13">
        <f>+H11+I11</f>
        <v>0</v>
      </c>
      <c r="L11" s="5"/>
    </row>
    <row r="12" spans="1:12" s="13" customFormat="1" ht="24.95" customHeight="1" x14ac:dyDescent="0.25">
      <c r="A12" s="20" t="s">
        <v>16</v>
      </c>
      <c r="B12" s="21"/>
      <c r="C12" s="21"/>
      <c r="D12" s="21"/>
      <c r="E12" s="21"/>
      <c r="F12" s="21" t="e">
        <f>+((B12*C12)+(D12*E12))/(C12+E12)</f>
        <v>#DIV/0!</v>
      </c>
      <c r="H12" s="13">
        <f>+B12*C12</f>
        <v>0</v>
      </c>
      <c r="I12" s="13">
        <f>+D12*E12</f>
        <v>0</v>
      </c>
      <c r="J12" s="13">
        <f>+H12+I12</f>
        <v>0</v>
      </c>
      <c r="K12" s="14"/>
      <c r="L12" s="5"/>
    </row>
    <row r="13" spans="1:12" s="13" customFormat="1" ht="24.95" customHeight="1" x14ac:dyDescent="0.25">
      <c r="A13" s="20" t="s">
        <v>6</v>
      </c>
      <c r="B13" s="21"/>
      <c r="C13" s="21"/>
      <c r="D13" s="21"/>
      <c r="E13" s="21"/>
      <c r="F13" s="21" t="e">
        <f>+((B13*C13)+(D13*E13))/(C13+E13)</f>
        <v>#DIV/0!</v>
      </c>
      <c r="H13" s="13">
        <f>+B13*C13</f>
        <v>0</v>
      </c>
      <c r="I13" s="13">
        <f>+D13*E13</f>
        <v>0</v>
      </c>
      <c r="J13" s="13">
        <f>+H13+I13</f>
        <v>0</v>
      </c>
      <c r="L13" s="25"/>
    </row>
    <row r="14" spans="1:12" s="13" customFormat="1" ht="24.95" customHeight="1" x14ac:dyDescent="0.25">
      <c r="A14" s="20" t="s">
        <v>15</v>
      </c>
      <c r="B14" s="21"/>
      <c r="C14" s="21"/>
      <c r="D14" s="21"/>
      <c r="E14" s="21"/>
      <c r="F14" s="21" t="e">
        <f>+((B14*C14)+(D14*E14))/(C14+E14)</f>
        <v>#DIV/0!</v>
      </c>
      <c r="H14" s="13">
        <f>+B14*C14</f>
        <v>0</v>
      </c>
      <c r="I14" s="13">
        <f>+D14*E14</f>
        <v>0</v>
      </c>
      <c r="J14" s="13">
        <f>+H14+I14</f>
        <v>0</v>
      </c>
      <c r="L14" s="5"/>
    </row>
    <row r="15" spans="1:12" s="15" customFormat="1" ht="24.95" customHeight="1" x14ac:dyDescent="0.25">
      <c r="A15" s="22" t="s">
        <v>7</v>
      </c>
      <c r="B15" s="33"/>
      <c r="C15" s="33">
        <f>SUM(C5:C14)</f>
        <v>0</v>
      </c>
      <c r="D15" s="33"/>
      <c r="E15" s="33">
        <f>SUM(E5:E14)</f>
        <v>0</v>
      </c>
      <c r="F15" s="33" t="e">
        <f>+J15/(E15+C15)</f>
        <v>#DIV/0!</v>
      </c>
      <c r="J15" s="15">
        <f>SUM(J5:J14)</f>
        <v>0</v>
      </c>
      <c r="L15" s="27"/>
    </row>
    <row r="16" spans="1:12" ht="16.5" x14ac:dyDescent="0.25">
      <c r="L16" s="28"/>
    </row>
    <row r="17" spans="2:12" ht="16.5" x14ac:dyDescent="0.25">
      <c r="B17" s="12"/>
      <c r="C17" s="12"/>
      <c r="D17" s="12"/>
      <c r="E17" s="12"/>
      <c r="F17" s="12"/>
      <c r="L17" s="28"/>
    </row>
  </sheetData>
  <pageMargins left="0.78740157480314965" right="0.17" top="0.39370078740157483" bottom="0.39370078740157483" header="0.31496062992125984" footer="0.31496062992125984"/>
  <pageSetup paperSize="9" scale="96" orientation="landscape" r:id="rId1"/>
  <colBreaks count="1" manualBreakCount="1">
    <brk id="6" max="1048575" man="1"/>
  </colBreak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7"/>
  <sheetViews>
    <sheetView showGridLines="0" view="pageBreakPreview" zoomScaleNormal="100" zoomScaleSheetLayoutView="100" workbookViewId="0">
      <selection activeCell="F14" sqref="F14"/>
    </sheetView>
  </sheetViews>
  <sheetFormatPr defaultColWidth="11.42578125" defaultRowHeight="15" x14ac:dyDescent="0.25"/>
  <cols>
    <col min="1" max="1" width="65.7109375" style="6" bestFit="1" customWidth="1"/>
    <col min="2" max="6" width="14.85546875" style="32" customWidth="1"/>
    <col min="7" max="7" width="11.42578125" style="6" customWidth="1"/>
    <col min="8" max="10" width="11.42578125" style="6" hidden="1" customWidth="1"/>
    <col min="11" max="16384" width="11.42578125" style="6"/>
  </cols>
  <sheetData>
    <row r="1" spans="1:11" ht="19.5" x14ac:dyDescent="0.25">
      <c r="A1" s="17" t="s">
        <v>18</v>
      </c>
    </row>
    <row r="4" spans="1:11" s="31" customFormat="1" ht="60" x14ac:dyDescent="0.25">
      <c r="A4" s="20" t="s">
        <v>0</v>
      </c>
      <c r="B4" s="21" t="s">
        <v>9</v>
      </c>
      <c r="C4" s="21" t="s">
        <v>10</v>
      </c>
      <c r="D4" s="21" t="s">
        <v>11</v>
      </c>
      <c r="E4" s="21" t="s">
        <v>12</v>
      </c>
      <c r="F4" s="21" t="s">
        <v>13</v>
      </c>
    </row>
    <row r="5" spans="1:11" s="8" customFormat="1" ht="24.95" customHeight="1" x14ac:dyDescent="0.25">
      <c r="A5" s="20" t="s">
        <v>1</v>
      </c>
      <c r="B5" s="40">
        <v>15.67</v>
      </c>
      <c r="C5" s="40">
        <v>199478.33</v>
      </c>
      <c r="D5" s="40">
        <v>21.09</v>
      </c>
      <c r="E5" s="40">
        <v>1258494.57</v>
      </c>
      <c r="F5" s="40">
        <f t="shared" ref="F5:F10" si="0">+((B5*C5)+(D5*E5))/(C5+E5)</f>
        <v>20.348441258681831</v>
      </c>
      <c r="H5" s="8">
        <f>+B5*C5</f>
        <v>3125825.4310999997</v>
      </c>
      <c r="I5" s="8">
        <f>+D5*E5</f>
        <v>26541650.4813</v>
      </c>
      <c r="J5" s="8">
        <f>+H5+I5</f>
        <v>29667475.9124</v>
      </c>
    </row>
    <row r="6" spans="1:11" s="8" customFormat="1" ht="24.95" customHeight="1" x14ac:dyDescent="0.25">
      <c r="A6" s="20" t="s">
        <v>2</v>
      </c>
      <c r="B6" s="40">
        <v>17.86</v>
      </c>
      <c r="C6" s="40">
        <v>8742.7099999999991</v>
      </c>
      <c r="D6" s="40">
        <v>22.44</v>
      </c>
      <c r="E6" s="40">
        <v>448699.2</v>
      </c>
      <c r="F6" s="40">
        <f t="shared" si="0"/>
        <v>22.352466236860543</v>
      </c>
      <c r="H6" s="8">
        <f t="shared" ref="H6:H10" si="1">+B6*C6</f>
        <v>156144.80059999999</v>
      </c>
      <c r="I6" s="8">
        <f t="shared" ref="I6:I10" si="2">+D6*E6</f>
        <v>10068810.048</v>
      </c>
      <c r="J6" s="8">
        <f t="shared" ref="J6:J10" si="3">+H6+I6</f>
        <v>10224954.8486</v>
      </c>
    </row>
    <row r="7" spans="1:11" s="8" customFormat="1" ht="24.95" customHeight="1" x14ac:dyDescent="0.25">
      <c r="A7" s="20" t="s">
        <v>3</v>
      </c>
      <c r="B7" s="40">
        <v>21.06</v>
      </c>
      <c r="C7" s="40">
        <v>74427.570000000007</v>
      </c>
      <c r="D7" s="40">
        <v>22.04</v>
      </c>
      <c r="E7" s="40">
        <v>506400.94</v>
      </c>
      <c r="F7" s="40">
        <f t="shared" si="0"/>
        <v>21.914422454572691</v>
      </c>
      <c r="H7" s="8">
        <f t="shared" si="1"/>
        <v>1567444.6242</v>
      </c>
      <c r="I7" s="8">
        <f t="shared" si="2"/>
        <v>11161076.717599999</v>
      </c>
      <c r="J7" s="8">
        <f t="shared" si="3"/>
        <v>12728521.341799999</v>
      </c>
    </row>
    <row r="8" spans="1:11" s="8" customFormat="1" ht="24.95" customHeight="1" x14ac:dyDescent="0.25">
      <c r="A8" s="20" t="s">
        <v>4</v>
      </c>
      <c r="B8" s="40">
        <v>0</v>
      </c>
      <c r="C8" s="40">
        <v>0</v>
      </c>
      <c r="D8" s="40">
        <v>13.91</v>
      </c>
      <c r="E8" s="40">
        <v>24925.4</v>
      </c>
      <c r="F8" s="40">
        <f t="shared" si="0"/>
        <v>13.91</v>
      </c>
      <c r="H8" s="8">
        <f t="shared" si="1"/>
        <v>0</v>
      </c>
      <c r="I8" s="8">
        <f t="shared" si="2"/>
        <v>346712.31400000001</v>
      </c>
      <c r="J8" s="8">
        <f t="shared" si="3"/>
        <v>346712.31400000001</v>
      </c>
    </row>
    <row r="9" spans="1:11" s="8" customFormat="1" ht="24.95" customHeight="1" x14ac:dyDescent="0.25">
      <c r="A9" s="20" t="s">
        <v>17</v>
      </c>
      <c r="B9" s="40">
        <v>54.16</v>
      </c>
      <c r="C9" s="40">
        <v>41640.379999999997</v>
      </c>
      <c r="D9" s="40">
        <v>6.47</v>
      </c>
      <c r="E9" s="40">
        <v>134989.75</v>
      </c>
      <c r="F9" s="40">
        <f>+((B9*C9)+(D9*E9))/(C9+E9)</f>
        <v>17.712870750307435</v>
      </c>
      <c r="H9" s="8">
        <f>+B9*C9</f>
        <v>2255242.9807999996</v>
      </c>
      <c r="I9" s="8">
        <f>+D9*E9</f>
        <v>873383.6825</v>
      </c>
      <c r="J9" s="8">
        <f>+H9+I9</f>
        <v>3128626.6632999997</v>
      </c>
    </row>
    <row r="10" spans="1:11" s="8" customFormat="1" ht="24.95" customHeight="1" x14ac:dyDescent="0.25">
      <c r="A10" s="20" t="s">
        <v>5</v>
      </c>
      <c r="B10" s="40">
        <v>0</v>
      </c>
      <c r="C10" s="40">
        <v>0</v>
      </c>
      <c r="D10" s="40">
        <v>25.28</v>
      </c>
      <c r="E10" s="40">
        <v>73585.210000000006</v>
      </c>
      <c r="F10" s="40">
        <f t="shared" si="0"/>
        <v>25.28</v>
      </c>
      <c r="H10" s="8">
        <f t="shared" si="1"/>
        <v>0</v>
      </c>
      <c r="I10" s="8">
        <f t="shared" si="2"/>
        <v>1860234.1088000003</v>
      </c>
      <c r="J10" s="8">
        <f t="shared" si="3"/>
        <v>1860234.1088000003</v>
      </c>
    </row>
    <row r="11" spans="1:11" s="8" customFormat="1" ht="24.95" customHeight="1" x14ac:dyDescent="0.25">
      <c r="A11" s="20" t="s">
        <v>14</v>
      </c>
      <c r="B11" s="40">
        <v>0</v>
      </c>
      <c r="C11" s="40">
        <v>0</v>
      </c>
      <c r="D11" s="40">
        <v>12.14</v>
      </c>
      <c r="E11" s="40">
        <v>401.81</v>
      </c>
      <c r="F11" s="40">
        <f>+((B11*C11)+(D11*E11))/(C11+E11)</f>
        <v>12.139999999999999</v>
      </c>
      <c r="H11" s="8">
        <f>+B11*C11</f>
        <v>0</v>
      </c>
      <c r="I11" s="8">
        <f>+D11*E11</f>
        <v>4877.9733999999999</v>
      </c>
      <c r="J11" s="8">
        <f>+H11+I11</f>
        <v>4877.9733999999999</v>
      </c>
    </row>
    <row r="12" spans="1:11" s="8" customFormat="1" ht="24.95" customHeight="1" x14ac:dyDescent="0.25">
      <c r="A12" s="20" t="s">
        <v>16</v>
      </c>
      <c r="B12" s="40">
        <v>28.3</v>
      </c>
      <c r="C12" s="40">
        <v>22756.58</v>
      </c>
      <c r="D12" s="40">
        <v>26.63</v>
      </c>
      <c r="E12" s="40">
        <v>6599.12</v>
      </c>
      <c r="F12" s="40">
        <f>+((B12*C12)+(D12*E12))/(C12+E12)</f>
        <v>27.924586352905909</v>
      </c>
      <c r="H12" s="8">
        <f>+B12*C12</f>
        <v>644011.21400000004</v>
      </c>
      <c r="I12" s="8">
        <f>+D12*E12</f>
        <v>175734.5656</v>
      </c>
      <c r="J12" s="8">
        <f>+H12+I12</f>
        <v>819745.77960000001</v>
      </c>
      <c r="K12" s="9"/>
    </row>
    <row r="13" spans="1:11" s="8" customFormat="1" ht="24.95" customHeight="1" x14ac:dyDescent="0.25">
      <c r="A13" s="20" t="s">
        <v>6</v>
      </c>
      <c r="B13" s="40">
        <v>5.28</v>
      </c>
      <c r="C13" s="40">
        <v>62409.06</v>
      </c>
      <c r="D13" s="40"/>
      <c r="E13" s="40"/>
      <c r="F13" s="40">
        <f>+((B13*C13)+(D13*E13))/(C13+E13)</f>
        <v>5.28</v>
      </c>
      <c r="H13" s="8">
        <f>+B13*C13</f>
        <v>329519.83679999999</v>
      </c>
      <c r="I13" s="8">
        <f>+D13*E13</f>
        <v>0</v>
      </c>
      <c r="J13" s="8">
        <f>+H13+I13</f>
        <v>329519.83679999999</v>
      </c>
    </row>
    <row r="14" spans="1:11" s="8" customFormat="1" ht="24.95" customHeight="1" x14ac:dyDescent="0.25">
      <c r="A14" s="20" t="s">
        <v>15</v>
      </c>
      <c r="B14" s="40">
        <v>31.83</v>
      </c>
      <c r="C14" s="40">
        <v>384026.1</v>
      </c>
      <c r="D14" s="40">
        <v>34.1</v>
      </c>
      <c r="E14" s="40">
        <v>291953.64</v>
      </c>
      <c r="F14" s="40">
        <f>+((B14*C14)+(D14*E14))/(C14+E14)</f>
        <v>32.810406251228777</v>
      </c>
      <c r="H14" s="8">
        <f>+B14*C14</f>
        <v>12223550.762999998</v>
      </c>
      <c r="I14" s="8">
        <f>+D14*E14</f>
        <v>9955619.1240000017</v>
      </c>
      <c r="J14" s="8">
        <f>+H14+I14</f>
        <v>22179169.887000002</v>
      </c>
    </row>
    <row r="15" spans="1:11" s="3" customFormat="1" ht="24.95" customHeight="1" x14ac:dyDescent="0.25">
      <c r="A15" s="22" t="s">
        <v>7</v>
      </c>
      <c r="B15" s="55"/>
      <c r="C15" s="55">
        <f>SUM(C5:C14)</f>
        <v>793480.73</v>
      </c>
      <c r="D15" s="55"/>
      <c r="E15" s="55">
        <f>SUM(E5:E14)</f>
        <v>2746049.64</v>
      </c>
      <c r="F15" s="55">
        <f>+J15/(E15+C15)</f>
        <v>22.966278056176137</v>
      </c>
      <c r="J15" s="3">
        <f>SUM(J5:J14)</f>
        <v>81289838.665700004</v>
      </c>
    </row>
    <row r="17" spans="1:1" x14ac:dyDescent="0.25">
      <c r="A17" s="11"/>
    </row>
  </sheetData>
  <pageMargins left="0.78740157480314965" right="0.17" top="0.39370078740157483" bottom="0.39370078740157483" header="0.31496062992125984" footer="0.31496062992125984"/>
  <pageSetup paperSize="9" scale="87" orientation="landscape" r:id="rId1"/>
  <colBreaks count="1" manualBreakCount="1">
    <brk id="6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22</vt:i4>
      </vt:variant>
      <vt:variant>
        <vt:lpstr>Intervals amb nom</vt:lpstr>
      </vt:variant>
      <vt:variant>
        <vt:i4>22</vt:i4>
      </vt:variant>
    </vt:vector>
  </HeadingPairs>
  <TitlesOfParts>
    <vt:vector size="44" baseType="lpstr">
      <vt:lpstr>Maig</vt:lpstr>
      <vt:lpstr>Juny</vt:lpstr>
      <vt:lpstr>Juliol</vt:lpstr>
      <vt:lpstr>Agost</vt:lpstr>
      <vt:lpstr>Setembre</vt:lpstr>
      <vt:lpstr>Octubre</vt:lpstr>
      <vt:lpstr>Novembre</vt:lpstr>
      <vt:lpstr>Desembre</vt:lpstr>
      <vt:lpstr>Gener</vt:lpstr>
      <vt:lpstr>Febrer</vt:lpstr>
      <vt:lpstr>Març</vt:lpstr>
      <vt:lpstr>Abril</vt:lpstr>
      <vt:lpstr>DIPUTACIO</vt:lpstr>
      <vt:lpstr>DIPSALUT</vt:lpstr>
      <vt:lpstr>XALOC</vt:lpstr>
      <vt:lpstr>CONSERVATORI</vt:lpstr>
      <vt:lpstr>C.D'AIGÜES CBGi</vt:lpstr>
      <vt:lpstr>C VIES VERDES</vt:lpstr>
      <vt:lpstr>C.GAVARRES</vt:lpstr>
      <vt:lpstr>P.TURISME</vt:lpstr>
      <vt:lpstr>SEMEGA</vt:lpstr>
      <vt:lpstr>SUMAR, S.L.</vt:lpstr>
      <vt:lpstr>Abril!Àrea_d'impressió</vt:lpstr>
      <vt:lpstr>Agost!Àrea_d'impressió</vt:lpstr>
      <vt:lpstr>'C VIES VERDES'!Àrea_d'impressió</vt:lpstr>
      <vt:lpstr>'C.D''AIGÜES CBGi'!Àrea_d'impressió</vt:lpstr>
      <vt:lpstr>C.GAVARRES!Àrea_d'impressió</vt:lpstr>
      <vt:lpstr>CONSERVATORI!Àrea_d'impressió</vt:lpstr>
      <vt:lpstr>Desembre!Àrea_d'impressió</vt:lpstr>
      <vt:lpstr>DIPSALUT!Àrea_d'impressió</vt:lpstr>
      <vt:lpstr>DIPUTACIO!Àrea_d'impressió</vt:lpstr>
      <vt:lpstr>Febrer!Àrea_d'impressió</vt:lpstr>
      <vt:lpstr>Gener!Àrea_d'impressió</vt:lpstr>
      <vt:lpstr>Juliol!Àrea_d'impressió</vt:lpstr>
      <vt:lpstr>Juny!Àrea_d'impressió</vt:lpstr>
      <vt:lpstr>Maig!Àrea_d'impressió</vt:lpstr>
      <vt:lpstr>Març!Àrea_d'impressió</vt:lpstr>
      <vt:lpstr>Novembre!Àrea_d'impressió</vt:lpstr>
      <vt:lpstr>Octubre!Àrea_d'impressió</vt:lpstr>
      <vt:lpstr>P.TURISME!Àrea_d'impressió</vt:lpstr>
      <vt:lpstr>SEMEGA!Àrea_d'impressió</vt:lpstr>
      <vt:lpstr>Setembre!Àrea_d'impressió</vt:lpstr>
      <vt:lpstr>'SUMAR, S.L.'!Àrea_d'impressió</vt:lpstr>
      <vt:lpstr>XALOC!Àrea_d'impressió</vt:lpstr>
    </vt:vector>
  </TitlesOfParts>
  <Company>Diputació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Període mig de pagament a proveïdors (2023)</dc:title>
  <dc:creator>Diputació de Girona</dc:creator>
  <cp:lastModifiedBy>Farners Font Falgueras</cp:lastModifiedBy>
  <cp:lastPrinted>2024-03-26T08:32:37Z</cp:lastPrinted>
  <dcterms:created xsi:type="dcterms:W3CDTF">2014-10-22T10:24:53Z</dcterms:created>
  <dcterms:modified xsi:type="dcterms:W3CDTF">2024-05-23T06:41:46Z</dcterms:modified>
</cp:coreProperties>
</file>